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24226"/>
  <mc:AlternateContent xmlns:mc="http://schemas.openxmlformats.org/markup-compatibility/2006">
    <mc:Choice Requires="x15">
      <x15ac:absPath xmlns:x15ac="http://schemas.microsoft.com/office/spreadsheetml/2010/11/ac" url="D:\B.PAC\MPLADS\LS\MPLAD data\"/>
    </mc:Choice>
  </mc:AlternateContent>
  <xr:revisionPtr revIDLastSave="0" documentId="8_{A907AE9D-005E-4BEC-AECE-6F26FBE65CC9}" xr6:coauthVersionLast="41" xr6:coauthVersionMax="41" xr10:uidLastSave="{00000000-0000-0000-0000-000000000000}"/>
  <bookViews>
    <workbookView xWindow="-108" yWindow="-108" windowWidth="23256" windowHeight="12576" tabRatio="498" firstSheet="8" activeTab="14"/>
  </bookViews>
  <sheets>
    <sheet name="09-10" sheetId="13" state="hidden" r:id="rId1"/>
    <sheet name="10-11" sheetId="14" state="hidden" r:id="rId2"/>
    <sheet name="11-12" sheetId="15" state="hidden" r:id="rId3"/>
    <sheet name="Full Details" sheetId="17" state="hidden" r:id="rId4"/>
    <sheet name="Sheet2" sheetId="20" state="hidden" r:id="rId5"/>
    <sheet name="Sheet1" sheetId="24" state="hidden" r:id="rId6"/>
    <sheet name="Sheet3" sheetId="25" state="hidden" r:id="rId7"/>
    <sheet name="Sheet4" sheetId="26" state="hidden" r:id="rId8"/>
    <sheet name="2014-15" sheetId="28" r:id="rId9"/>
    <sheet name="2011-12 under progress" sheetId="27" state="hidden" r:id="rId10"/>
    <sheet name="2012-13 Under Progress" sheetId="29" state="hidden" r:id="rId11"/>
    <sheet name="2013-14 Under progress" sheetId="30" state="hidden" r:id="rId12"/>
    <sheet name="2015-16" sheetId="33" r:id="rId13"/>
    <sheet name="2016-17" sheetId="34" r:id="rId14"/>
    <sheet name="2017-18" sheetId="37" r:id="rId15"/>
    <sheet name="Cheque Issued Details" sheetId="35" state="hidden" r:id="rId16"/>
    <sheet name="Sheet6" sheetId="36" state="hidden" r:id="rId17"/>
    <sheet name="Sheet7" sheetId="39" state="hidden" r:id="rId18"/>
    <sheet name="Sheet5" sheetId="40" state="hidden" r:id="rId19"/>
    <sheet name="2013-14" sheetId="41" state="hidden" r:id="rId20"/>
    <sheet name="Sheet8" sheetId="43" state="hidden" r:id="rId21"/>
  </sheets>
  <definedNames>
    <definedName name="_xlnm._FilterDatabase" localSheetId="1" hidden="1">'10-11'!$A$5:$H$27</definedName>
    <definedName name="_xlnm._FilterDatabase" localSheetId="8" hidden="1">'2014-15'!$A$3:$D$34</definedName>
    <definedName name="_xlnm._FilterDatabase" localSheetId="12" hidden="1">'2015-16'!$A$3:$D$44</definedName>
    <definedName name="_xlnm._FilterDatabase" localSheetId="13" hidden="1">'2016-17'!$A$3:$D$40</definedName>
    <definedName name="_xlnm._FilterDatabase" localSheetId="14" hidden="1">'2017-18'!$A$3:$D$26</definedName>
    <definedName name="_xlnm.Print_Titles" localSheetId="1">'10-11'!#REF!</definedName>
    <definedName name="_xlnm.Print_Titles" localSheetId="8">'2014-15'!$2:$5</definedName>
    <definedName name="_xlnm.Print_Titles" localSheetId="12">'2015-16'!$2:$5</definedName>
    <definedName name="_xlnm.Print_Titles" localSheetId="13">'2016-17'!$2:$5</definedName>
    <definedName name="_xlnm.Print_Titles" localSheetId="14">'2017-18'!$2:$5</definedName>
    <definedName name="_xlnm.Print_Titles" localSheetId="3">'Full Details'!#REF!</definedName>
  </definedNames>
  <calcPr calcId="181029" fullCalcOnLoad="1"/>
</workbook>
</file>

<file path=xl/calcChain.xml><?xml version="1.0" encoding="utf-8"?>
<calcChain xmlns="http://schemas.openxmlformats.org/spreadsheetml/2006/main">
  <c r="E38" i="33" l="1"/>
  <c r="A8" i="43"/>
  <c r="I12" i="39"/>
  <c r="K12" i="39" s="1"/>
  <c r="F5" i="39"/>
  <c r="A5" i="39"/>
  <c r="F39" i="41"/>
  <c r="E39" i="41"/>
  <c r="D39" i="41"/>
  <c r="C39" i="41"/>
  <c r="G38" i="41"/>
  <c r="G37" i="41"/>
  <c r="G36" i="41"/>
  <c r="G35" i="41"/>
  <c r="G34" i="41"/>
  <c r="G33" i="41"/>
  <c r="A33" i="41"/>
  <c r="A34" i="41"/>
  <c r="A35" i="41"/>
  <c r="G32" i="41"/>
  <c r="G31" i="41"/>
  <c r="G30" i="41"/>
  <c r="G29" i="41"/>
  <c r="A29" i="41"/>
  <c r="A30" i="41" s="1"/>
  <c r="A31" i="41" s="1"/>
  <c r="G28" i="41"/>
  <c r="G27" i="41"/>
  <c r="G26" i="41"/>
  <c r="G25" i="41"/>
  <c r="G24" i="41"/>
  <c r="G23" i="41"/>
  <c r="G22" i="41"/>
  <c r="G21" i="41"/>
  <c r="G20" i="41"/>
  <c r="G19" i="41"/>
  <c r="G18" i="41"/>
  <c r="G17" i="41"/>
  <c r="G16" i="41"/>
  <c r="G15" i="41"/>
  <c r="G14" i="41"/>
  <c r="G13" i="41"/>
  <c r="G12" i="41"/>
  <c r="G11" i="41"/>
  <c r="G10" i="41"/>
  <c r="G9" i="41"/>
  <c r="G8" i="41"/>
  <c r="G7" i="41"/>
  <c r="G6" i="41"/>
  <c r="A6" i="41"/>
  <c r="A7" i="41"/>
  <c r="A8" i="41"/>
  <c r="A9" i="41" s="1"/>
  <c r="A10" i="41" s="1"/>
  <c r="A11" i="41" s="1"/>
  <c r="A12" i="41" s="1"/>
  <c r="A13" i="41" s="1"/>
  <c r="A14" i="41" s="1"/>
  <c r="A15" i="41" s="1"/>
  <c r="A16" i="41" s="1"/>
  <c r="A17" i="41" s="1"/>
  <c r="A18" i="41" s="1"/>
  <c r="A19" i="41" s="1"/>
  <c r="A20" i="41" s="1"/>
  <c r="A21" i="41" s="1"/>
  <c r="A22" i="41" s="1"/>
  <c r="A23" i="41" s="1"/>
  <c r="A24" i="41" s="1"/>
  <c r="A25" i="41" s="1"/>
  <c r="A26" i="41" s="1"/>
  <c r="G5" i="41"/>
  <c r="G39" i="41"/>
  <c r="G12" i="40"/>
  <c r="I16" i="40" s="1"/>
  <c r="D27" i="37"/>
  <c r="C27" i="37"/>
  <c r="C29" i="37" s="1"/>
  <c r="A30" i="34"/>
  <c r="A31" i="34"/>
  <c r="A32" i="34" s="1"/>
  <c r="A33" i="34" s="1"/>
  <c r="A34" i="34" s="1"/>
  <c r="A35" i="34" s="1"/>
  <c r="A36" i="34" s="1"/>
  <c r="A37" i="34" s="1"/>
  <c r="A38" i="34" s="1"/>
  <c r="A14" i="34"/>
  <c r="A15" i="34"/>
  <c r="A16" i="34" s="1"/>
  <c r="A17" i="34" s="1"/>
  <c r="A18" i="34" s="1"/>
  <c r="A19" i="34" s="1"/>
  <c r="A20" i="34" s="1"/>
  <c r="A21" i="34" s="1"/>
  <c r="A22" i="34" s="1"/>
  <c r="A23" i="34" s="1"/>
  <c r="A24" i="34" s="1"/>
  <c r="A25" i="34" s="1"/>
  <c r="A26" i="34" s="1"/>
  <c r="A27" i="34" s="1"/>
  <c r="A7" i="34"/>
  <c r="A8" i="34" s="1"/>
  <c r="A9" i="34" s="1"/>
  <c r="A10" i="34" s="1"/>
  <c r="D41" i="34"/>
  <c r="C41" i="34"/>
  <c r="C45" i="33"/>
  <c r="D45" i="33"/>
  <c r="A7" i="33"/>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D35" i="28"/>
  <c r="C35" i="28"/>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I21" i="35"/>
  <c r="E43" i="35"/>
  <c r="C8" i="36"/>
  <c r="A4" i="36"/>
  <c r="A5" i="36"/>
  <c r="A6" i="36"/>
  <c r="A7" i="36"/>
  <c r="C13" i="27"/>
  <c r="G13" i="27"/>
  <c r="H19" i="26"/>
  <c r="G20" i="25"/>
  <c r="G4" i="24"/>
  <c r="G5" i="24"/>
  <c r="G6" i="24"/>
  <c r="A7" i="24"/>
  <c r="A8" i="24" s="1"/>
  <c r="A9" i="24" s="1"/>
  <c r="G7" i="24"/>
  <c r="G8" i="24"/>
  <c r="G9" i="24"/>
  <c r="G20" i="24"/>
  <c r="G21" i="24"/>
  <c r="H15" i="20"/>
  <c r="I15" i="20"/>
  <c r="C25" i="20"/>
  <c r="E25" i="20"/>
  <c r="F25" i="20"/>
  <c r="G35" i="20"/>
  <c r="D49" i="20"/>
  <c r="G55" i="20"/>
  <c r="I55" i="20"/>
  <c r="L61" i="20"/>
  <c r="A80" i="20"/>
  <c r="C106" i="20"/>
  <c r="J2" i="17"/>
  <c r="J3" i="17"/>
  <c r="J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5" i="17"/>
  <c r="J106" i="17"/>
  <c r="J107" i="17"/>
  <c r="J108" i="17"/>
  <c r="J109" i="17"/>
  <c r="J110" i="17"/>
  <c r="J111" i="17"/>
  <c r="J112" i="17"/>
  <c r="J113" i="17"/>
  <c r="J114" i="17"/>
  <c r="J115" i="17"/>
  <c r="J116" i="17"/>
  <c r="J117" i="17"/>
  <c r="J118" i="17"/>
  <c r="J119" i="17"/>
  <c r="J120" i="17"/>
  <c r="J121" i="17"/>
  <c r="J122" i="17"/>
  <c r="J123" i="17"/>
  <c r="J124" i="17"/>
  <c r="J125" i="17"/>
  <c r="J126" i="17"/>
  <c r="J127" i="17"/>
  <c r="J128" i="17"/>
  <c r="J129" i="17"/>
  <c r="J130" i="17"/>
  <c r="J131" i="17"/>
  <c r="J132" i="17"/>
  <c r="J133" i="17"/>
  <c r="J134" i="17"/>
  <c r="J135" i="17"/>
  <c r="J136" i="17"/>
  <c r="J137" i="17"/>
  <c r="J138" i="17"/>
  <c r="J139" i="17"/>
  <c r="J140" i="17"/>
  <c r="J141" i="17"/>
  <c r="J142" i="17"/>
  <c r="J143" i="17"/>
  <c r="J144" i="17"/>
  <c r="J145" i="17"/>
  <c r="J146" i="17"/>
  <c r="J147" i="17"/>
  <c r="J148" i="17"/>
  <c r="J149" i="17"/>
  <c r="J150" i="17"/>
  <c r="G7" i="15"/>
  <c r="G8" i="15"/>
  <c r="G9" i="15"/>
  <c r="A10" i="15"/>
  <c r="G10" i="15"/>
  <c r="A11" i="15"/>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C58" i="15"/>
  <c r="F58" i="15"/>
  <c r="G58" i="15"/>
  <c r="F61" i="15"/>
  <c r="H61" i="15" s="1"/>
  <c r="G61" i="15"/>
  <c r="F62" i="15"/>
  <c r="G62" i="15"/>
  <c r="H62" i="15" s="1"/>
  <c r="F63" i="15"/>
  <c r="G63" i="15"/>
  <c r="H63" i="15"/>
  <c r="F64" i="15"/>
  <c r="H64" i="15" s="1"/>
  <c r="G64" i="15"/>
  <c r="G7" i="14"/>
  <c r="G8" i="14"/>
  <c r="G9" i="14"/>
  <c r="G10" i="14"/>
  <c r="G11" i="14"/>
  <c r="G12" i="14"/>
  <c r="G13" i="14"/>
  <c r="G14" i="14"/>
  <c r="G15" i="14"/>
  <c r="G16" i="14"/>
  <c r="G17" i="14"/>
  <c r="G18" i="14"/>
  <c r="G19" i="14"/>
  <c r="G20" i="14"/>
  <c r="G21" i="14"/>
  <c r="G22" i="14"/>
  <c r="G23" i="14"/>
  <c r="G24" i="14"/>
  <c r="G25" i="14"/>
  <c r="G26" i="14"/>
  <c r="C27" i="14"/>
  <c r="F27" i="14"/>
  <c r="G27" i="14"/>
  <c r="F30" i="14"/>
  <c r="G30" i="14"/>
  <c r="H30" i="14"/>
  <c r="H31" i="14"/>
  <c r="H32" i="14"/>
  <c r="H33" i="14"/>
  <c r="F34" i="14"/>
  <c r="H34" i="14" s="1"/>
  <c r="G34" i="14"/>
  <c r="G38" i="14"/>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C34" i="13"/>
  <c r="F34" i="13"/>
  <c r="G34" i="13"/>
  <c r="F37" i="13"/>
  <c r="H37" i="13"/>
  <c r="F38" i="13"/>
  <c r="H38" i="13"/>
  <c r="H39" i="13"/>
  <c r="H40" i="13"/>
  <c r="F41" i="13"/>
  <c r="H41" i="13" s="1"/>
  <c r="G41" i="13"/>
  <c r="G65" i="15" l="1"/>
  <c r="F65" i="15"/>
  <c r="H65" i="15" s="1"/>
</calcChain>
</file>

<file path=xl/sharedStrings.xml><?xml version="1.0" encoding="utf-8"?>
<sst xmlns="http://schemas.openxmlformats.org/spreadsheetml/2006/main" count="1942" uniqueCount="453">
  <si>
    <t>Construction of Rangamantapa katamnallur Mahadevapura Assembly const.</t>
  </si>
  <si>
    <t>Construction of School compound at Bldave Agrahara Mahadevapura Assembly const.</t>
  </si>
  <si>
    <t>Construction of Ambedkar bhavan Mandura,  Mahadevapura Assembly const.</t>
  </si>
  <si>
    <t>Construction of Sri.Samavasha Sahasarjuna Skshathriya Samaja Hostel Sheshadripuram, Banglaore</t>
  </si>
  <si>
    <t>Construction of School hostel building and Auditorium Kumarakrupa Road, Bangalore</t>
  </si>
  <si>
    <t>Construction of Aduditorium and Hitech library building at no: 19 , Yadava Sangha H&gt;R.B.R Extn, Banasavadi Main Road, Bangalore</t>
  </si>
  <si>
    <t>Costruction of Hitech library building bangalore Thamil Sangham Mudaliar road, Shivajinagar, Bangalore</t>
  </si>
  <si>
    <t>Construction of Govt. Junior Primary Scbhool at ward No: 58 Byrasandra C.V.Raman nagar Ass. Const [Stage-1]</t>
  </si>
  <si>
    <t>Construction of Govt. Junior Primary Scbhool at ward No: 58 Byrasandra C.V.Raman nagar Ass. Const [Stage-2]</t>
  </si>
  <si>
    <t>Construction of New Kalyani and developmental works at ward No: 80 Maramma devi temple at Hoysalanagar, C.V.Raman nagar Const. Bangalore [Stage-1]</t>
  </si>
  <si>
    <t>Construction of New Kalyani and developmental works at ward No: 80 Maramma devi temple at Hoysalanagar, C.V.Raman nagar Const. Bangalore [Stage-2]</t>
  </si>
  <si>
    <t>Construction of New Kalyani and developmental works at ward No: 80 Maramma devi temple at Hoysalanagar, C.V.Raman nagar Const. Bangalore [Stage-3]</t>
  </si>
  <si>
    <t>Construction of New Kalyani and developmental works at ward No: 80 Maramma devi temple at Hoysalanagar, C.V.Raman nagar Const. Bangalore [Stage-4]</t>
  </si>
  <si>
    <t>Construction of Devanga Sangha college building Devaga Hostel road, S.R.Nagar, Bangalore</t>
  </si>
  <si>
    <t>Drilling of borewell at venkataram nagar ward no:140, and 141, Valmikinagar Bangalore</t>
  </si>
  <si>
    <t>Providing submercible pump, panel borard, overhead tank, pipes and taps at  venkataram nagar ward no:140, and 141, Valmikinagar Bangalore</t>
  </si>
  <si>
    <t>Drilling of borewell and providing sumercible pumpset panel road, overhead tank, water poipes with taps at - Salappa Layout Ward No: 137, Bangalore</t>
  </si>
  <si>
    <t>Drilling of borewell and providing sumercible pumpset panel road, overhead tank, water poipes with taps at -Ranasinghpet Ward No: 139, Bangalore</t>
  </si>
  <si>
    <t>Drilling of borewell and providing sumercible pumpset panel road, overhead tank, water poipes with taps at - Padarayana palya Ward No: 138, Bangalore</t>
  </si>
  <si>
    <t>Drilling of borewell and providing sumercible pumpset panel road, overhead tank, water poipes with taps at -Ramaswamy Palya Ward No: 28, Bangalore</t>
  </si>
  <si>
    <t>Drilling of borewell and providing sumercible pumpset panel road, overhead tank, water poipes with taps at -Subbaiah Palya Ward No: 28, Bangalore</t>
  </si>
  <si>
    <t>Providing water tank and pipeline at Sri.Raman Mandira, 4th m-block, 59-c cross, Ward No: 108 Bangalore</t>
  </si>
  <si>
    <t>Construction of three class rooms at 2nd floor at Govt Urdu Primary and English High School, Bangalore Ward No: 137</t>
  </si>
  <si>
    <t>Construction of Auditorium at 3rd floor at Govt Urdu Primary and English High School, Bangalore Ward No: 138</t>
  </si>
  <si>
    <t>Drilling of borewell and providing sumercible pumpset panel road, overhead tank, water poipes with taps being at Nagavara Govt School Ward No: 24, Sc/ST colony, Bangalore</t>
  </si>
  <si>
    <t>Construction of Anganwadi building and computer centre ground floor and first floor at K.G.Halli, wardNo; 30 Bangalore</t>
  </si>
  <si>
    <t>Construction of hitech library building at ward No; 108, Sri.Vitala Mandira Trust, # 691, 45 cross, 3rd block, Rajajinagar, Bangalore-10</t>
  </si>
  <si>
    <t>Drilling of borewell at Christian Crematorium at At Ward no: 141, Azad nagar, Bangalore</t>
  </si>
  <si>
    <t>Drilling of borewell and construction of water tank at Padarayanapura Ward No: 135 Bangalroe</t>
  </si>
  <si>
    <t>Drilling of borewell and construction of water tank at J.J.Nagar, Ward No: 136 Bangalore</t>
  </si>
  <si>
    <t>Construction of Modern Smart class rooms at Terrace area ward No: 49, Dr. Chandrashekar Institute of Speech and hearing Hennur road, Lingarajapuram, Bangalore</t>
  </si>
  <si>
    <t>Civil construction of Dormitary at Bal. Bhavan Premises cubbon park, Bangalore</t>
  </si>
  <si>
    <t>Construction of rooms in Gandhi vidya school ward No: 97, Dayanandanagar, Srirampura, Bangalore</t>
  </si>
  <si>
    <t>Construction of 3 class rooms at I.M.N.Govt aided school, ward No: 91, Bangalore</t>
  </si>
  <si>
    <t>Installing grills to N.B.S. Govt primary and High school, Kackan Road, Ward no: 80, Bangalore</t>
  </si>
  <si>
    <t>Construction of toilets at ward No: 110, city civil court Shivajinagar, Bangalore</t>
  </si>
  <si>
    <t>Mini water supply scheme at subash nagar 1st cross, ward No: 195, Gandhi nagar Assembly const. Bangalore  [Stage-1]</t>
  </si>
  <si>
    <t>Mini water supply scheme at subash nagar 1st cross, ward No: 195, Gandhi nagar Assembly const. Bangalore  [Stage-2]</t>
  </si>
  <si>
    <t>Sinking of Borewell, errection of cistern, providing pump motor with electrical facilities and pipe line works at- 6th cross, K.P.Agrahara Magadi Road, Bangalore</t>
  </si>
  <si>
    <t>Sinking of Borewell, errection of cistern, providing pump motor with electrical facilities and pipe line works at- 4th &amp; 5th cross, K.P.Agrahara Magadi Road, Bangalore</t>
  </si>
  <si>
    <t>Sinking of Borewell, errection of cistern, providing pump motor with electrical facilities and pipe line works at- 7th cross, K.P.Agrahara Magadi Road, Bangalore</t>
  </si>
  <si>
    <t>Sinking of Borewell, errection of cistern, providing pump motor with electrical facilities and pipe line works at- 5th and 13th cross, Bhuvaneshwarinagar, Magadi Road, Bangalore</t>
  </si>
  <si>
    <t>Sinking of Borewell, errection of cistern, providing pump motor with electrical facilities and pipe line works at- 15th cross, Bhuvaneshwarinagar, Magadi Road, Bangalore</t>
  </si>
  <si>
    <t>Sinking of Borewell, errection of cistern, providing pump motor with electrical facilities and pipe line works at- 7th  cross, A-block, K.P.Agrahara, Magadi Road, Bangalore</t>
  </si>
  <si>
    <t>Sinking of Borewell, errection of cistern, providing pump motor with electrical facilities and pipe line works at- Govt. Kannada and English Primary School, K.P.Agrahara, Magadi Road, Bangalore</t>
  </si>
  <si>
    <t>Sinking of Borewell, errection of cistern, providing pump motor with electrical facilities and pipe line works at- 6th  cross, Near Ganesh Temple behind Gopalpura, Magadi Road, Bangalore</t>
  </si>
  <si>
    <t>Sinking of Borewell, errection of cistern, providing pump motor with electrical facilities and pipe line works at- Gopalpura main road, D- cross, Behind Minarva mill, Bangalore</t>
  </si>
  <si>
    <t>Sinking of Borewell, errection of cistern, providing pump motor with electrical facilities and pipe line works at- 2nd cross, New Binny layout, Nagara katte Temple road, Bangalore</t>
  </si>
  <si>
    <t>Sinking of Borewell, errection of cistern, providing pump motor with electrical facilities and pipe line works at- 1st main, near Kalikamba temple,  New Binny layout,  Bangalore</t>
  </si>
  <si>
    <t>Sinking of Borewell, errection of cistern, providing pump motor with electrical facilities and pipe line works at- No: 415, 1st main,  New Binny layout,  Bangalore</t>
  </si>
  <si>
    <t>Improvements to Gymashium building on TCM Royan road in Gandhinagar Assembly const. Bangalore</t>
  </si>
  <si>
    <t>Dismantalling and construction of class rooms chalavadipalya ward No: 138, govt composite high school Dr. T.C.M. Royan Road, Bangalore</t>
  </si>
  <si>
    <t>Sinking of borewell at ward No: 120, K.P.Agrahara Magadi road, Bangalore</t>
  </si>
  <si>
    <t>Providing Pumping Machinery for borewell at K.P.Agrahara Magadi road, in Gandhinagar Assembly const. Bangalore</t>
  </si>
  <si>
    <t>Providing pipeline for borewell at K.P.Agrahara Magadi road in Gandhinagar Assembly const. Bangalore</t>
  </si>
  <si>
    <t>Sinking of borewell at M.R.Lane, Cottonpet, Gandhinagar Assembly const. Bangalore</t>
  </si>
  <si>
    <t>Providing Pumping Machinery for borewell at M.R.Lane, Cottonpet, Gandhinagar Assembly const. Bangalore</t>
  </si>
  <si>
    <t>Sinking of borewell at Nalbanwadi Cottonpet, Gandhinagar Assembly const. Bangalore</t>
  </si>
  <si>
    <t>Providing Pumping Machinery for borewell  at Nalbanwadi , Cottonpet, Gandhinagar Assembly const. Bangalore</t>
  </si>
  <si>
    <t>Providing pipeline for borewell at Nalbanwadi , Cottonpet, Gandhinagar Assembly const. Bangalore</t>
  </si>
  <si>
    <t>Providing pipeline for borewell at M.R.Lane, Cottonpet, Gandhinagar Assembly const. Bangalore</t>
  </si>
  <si>
    <t>Sinking of borewell at N.M.Lane, Cottonpet, Gandhinagar Assembly const. Bangalore</t>
  </si>
  <si>
    <t>Providing Pumping Machinery for borewell  at N.M.Lane, Cottonpet, Gandhinagar Assembly const. Bangalore</t>
  </si>
  <si>
    <t>Providing pipeline for borewell at N.M.Lane, Cottonpet, Gandhinagar Assembly const. Bangalore</t>
  </si>
  <si>
    <t>ಆರೋಗ್ಯ ಸಂಕೀರ್ಣ ಮತ್ತು ಯೋಗಾ ಹಾಲ್ ಕಟ್ಟಡ ನಿರ್ಮಾಣಕ್ಕಾಗಿ ವಾರ್ಡ್ ನಂ:85, ದೊಡ್ಡನೆಕ್ಕುಂದಿ ಸಿ.ಎ. ನಿವೇಶನ ನಂ: 8ಪಿ[1] ಎ.ಇ.ಸಿ.ಎಸ್. ಲೇಔಟ್ ಕುಂದಲಹಳ್ಳಿ ಬೆಂಗಳೂರು</t>
  </si>
  <si>
    <t>ಶಾಲಾ ಕೊಠಡಿಗಳ ನಿರ್ಮಾಣ ಕೆಲಸ ಸಿದ್ದಗಂಗಾ ವಿದ್ಯಾಸಂಸ್ಥೆ, ಶಿವನಗರ ವಾರ್ಡ್ ನಂ: 107, ಬೆಂಗಳೂರು</t>
  </si>
  <si>
    <t>EEPRED</t>
  </si>
  <si>
    <t>completed</t>
  </si>
  <si>
    <t>under progress</t>
  </si>
  <si>
    <t>2012-13</t>
  </si>
  <si>
    <t>Sl.No.</t>
  </si>
  <si>
    <t>name mla/mlc</t>
  </si>
  <si>
    <t>year</t>
  </si>
  <si>
    <t>name of constistuency</t>
  </si>
  <si>
    <t>work details</t>
  </si>
  <si>
    <t>sanctioned amt</t>
  </si>
  <si>
    <t>implementing agency</t>
  </si>
  <si>
    <t>amt released to I.A</t>
  </si>
  <si>
    <t>stage of work</t>
  </si>
  <si>
    <t>2010-11</t>
  </si>
  <si>
    <t>2011-12</t>
  </si>
  <si>
    <t>2009-10</t>
  </si>
  <si>
    <t>P.C.Mohan</t>
  </si>
  <si>
    <t xml:space="preserve">M.P, Lokasabha </t>
  </si>
  <si>
    <t>Construction of Indian Medical Association building  at IMA House Alur Venkatarao road near IMA circle, Bangalore</t>
  </si>
  <si>
    <t>The construction building of Astagrama Association in 1st floor at No:46, Astagrama Sanga Layout Magadi Main road, Bangalore-79</t>
  </si>
  <si>
    <t>Nirmithi kendra</t>
  </si>
  <si>
    <t>Construction of School building at Rastrothana parishath Jai Gopal Garoda Rastrothana Vidyalaya Site No: 21, 1st blopck, Kalyanagar, H.R.B.R layout, Bangalore</t>
  </si>
  <si>
    <t>Construction of Karnataka Chitrakala parishath building at Kumara park East, Bangalore</t>
  </si>
  <si>
    <t>Construction of school and hostal building of General Hostel Karnataka Thigala Samajika vidyabhivruddhi Sangha 10th  main 5th block, Rajajinagar, Bangalore</t>
  </si>
  <si>
    <t>Construction of High School building at Mudaliyar Sena Sangha No:8, 6th cross, Prakash Nagar, Bangalore</t>
  </si>
  <si>
    <t xml:space="preserve">Drilling of Borewell along with pump set 2 P.V.C pipeline at 4th H-Block Srirama mandir ward Rajajinagar Assembly constituency </t>
  </si>
  <si>
    <t>Construction of Samudaya bhavan building nayaka community at All India Nayaka Sangha C.A.Site No:1, 11th main, 3rd stage 1st block, Basaveshwara nagar, Bangalore Taluk</t>
  </si>
  <si>
    <t>Construction of Samskruthika bhavan at Mahaganapathinagar, Shivanagar ward, Rajajinagar Assembly const.</t>
  </si>
  <si>
    <t>Construction of Samudhaya bhavan at Valepura Mahadevapura Assembly constitution Bangalore</t>
  </si>
  <si>
    <t>Construction of Samudhaya bhavan at Bayyappanahally Mahadevapura Assembly constitution Bangalore</t>
  </si>
  <si>
    <t>Construction of Samudhaya bhavan at Nimbekayipura Mahadevapura Assembly constitution Bangalore</t>
  </si>
  <si>
    <t>Construction of Samudhaya bhavan at Yarappanahally, Mahadevapura Assembly constitution Bangalore</t>
  </si>
  <si>
    <t>Construction of Burial ground [Chithagara] at Bidarahalli village, mahadevapura Assembly const.</t>
  </si>
  <si>
    <t>Construction of Yathri nilaya at Thirupathi Thirumala, Bangalore</t>
  </si>
  <si>
    <t>Construction of High tech toilets at siddaganga school premises Shivanagara ward Rajajinagar Assembly const.</t>
  </si>
  <si>
    <t>Construction of hostal building of General Hostel K.I.S.V. Sanga 10th main road, 5th block, Rajajinagar, Bangalore-10</t>
  </si>
  <si>
    <t>Drilling of Borewell alongwith pump set &amp; pvc line at A.K.Colony, Banasavadi ward no: 43, Bangalore</t>
  </si>
  <si>
    <t>Drilling of Borewell alongwith pump set &amp; pvc line at Banasavadi village, Bangalore</t>
  </si>
  <si>
    <t xml:space="preserve">Drilling of Borewell along with pump set &amp; P.V.C pipeline at prakashnagar,Rajajinagar Assembly constituency </t>
  </si>
  <si>
    <t>Drilling of borewell along with pump set -&amp; P.V.C Pipeline at Rajajinagar Constituency in ward No: 101, Kamakshipalya Bangalore</t>
  </si>
  <si>
    <t>Drilling of Borewell along with pumpset and pvc pipe at 2nd A-Main road, Ramachandrapura Okalipuram,ward Gandhinagar Assembly const., Bangalore</t>
  </si>
  <si>
    <t>Drilling of borewell along with pumpset and Pvc pipe at cottonpet ward No: 120 T.D.Lane, Bangalore</t>
  </si>
  <si>
    <t>Drilling of borewell alongwith pumpset and pvc line at cottonpet ward no:120, K.P.Agrahara Main road, Bangalore</t>
  </si>
  <si>
    <t>Purchase of 2 computers to united mission primary and Middle school, Mission road, Bangalore-27</t>
  </si>
  <si>
    <t>Abhishek enterprises</t>
  </si>
  <si>
    <t>Construction of Samaloch Bhavan at Karnataka Chitrakala Parishath campus Kumarakrupa road, Bangalore</t>
  </si>
  <si>
    <t>Rastrothana Parishath construction of Nandagokula building at Rastrothana Parishath Site No: 2, Magadi Road, Vinayaka H.B.C.S, Bangalore</t>
  </si>
  <si>
    <t>Construction of Samudhaya Bhavan at Karnataka Chitrakala Parishath compound, Kumarakrupa Road, Bangalore-01</t>
  </si>
  <si>
    <t>Construction at School Rooms and Toilets at Government Goys Urdu Model Primary School, J.J.R. Nagar, Bangalore</t>
  </si>
  <si>
    <t>Construction of Library rooms at B.K.Mariappa Charities 3rd main road, Chamarajapet, Bangalore-18</t>
  </si>
  <si>
    <t xml:space="preserve">Construction of School building  at Vanitha Seva Mandira 11th block, Rajajinagar, Bangalore </t>
  </si>
  <si>
    <t>Construction of Food Shelter for the Students St.Xavier's High School Shivajinagar, Bangalore-51</t>
  </si>
  <si>
    <t>Construction of School building Sri.Sharada Vidya Mandira, Balagere road, Varthuru, Bangalore-87</t>
  </si>
  <si>
    <t>Construction of Indoor Badminton Court D-block, Rajajinagar, Nerar Sai college, Bangalore [3rd stage]</t>
  </si>
  <si>
    <t xml:space="preserve">Construction of Indoor Badminton Court D-block, Rajajinagar, Nerar Sai college,Bangalore [2nd stage] </t>
  </si>
  <si>
    <t>Construction of Indoor Badminton Court D-block, Rajajinagar, Nerar Sai college,  Bangalore [1st stage]</t>
  </si>
  <si>
    <t>Construction of High Tech Toilets at Government High School Pallavi Talkies Backside, Sampangirama nagar, Bangalore [Stage-I]</t>
  </si>
  <si>
    <t>Construction of High Tech Toilets at Government High School Pallavi Talkies Backside, Sampangirama nagar, Bangalore [Stage-II]</t>
  </si>
  <si>
    <t>Construction of High Tech Toilets at Government High School Pallavi Talkies Backside, Sampangirama nagar, Bangalore [Stage-III]</t>
  </si>
  <si>
    <t>Construction of High Tech Toilets at Government High School Pallavi Talkies Backside, Sampangirama nagar, Bangalore [Stage-IV]</t>
  </si>
  <si>
    <t>Construction of Indoor Badminton court at 1st block, Rajajinagar near Sai college, Prakashnagar, Ward Rajajinagar Assembly constituency Bangalore</t>
  </si>
  <si>
    <t>Providing water pipe line and public taps works at Main and cross roads at 1] Kamakshipalya 5th and 6th cross, 7th cross roads 2] Kamakshipalya 1st , 4th 5th, 7th , 8th and 30th main roads 3] Meenakshinagar 5th, 6th 7th Main road, 4] Construction &amp; beds to public Taps</t>
  </si>
  <si>
    <t>Providing piped water supply scheme and construction of one lakh litre capacity of over head Tank at Mandur village, Bidarahalli hobli, Bangalore East Taluk</t>
  </si>
  <si>
    <t>Construction of School Rooms in Sri.Sikddaganga School Shivanagara Ward Rajajinagar, Assembly const.</t>
  </si>
  <si>
    <t>Construction of Anganawadi building ward no:28, Kamanahally Sarvagnanagar Division, Bangalore</t>
  </si>
  <si>
    <t>Constructio of School and Hostal building devanga Sangha Devanga Hostel road, S.R.Nagar, Bangalore [Stage-1]</t>
  </si>
  <si>
    <t>Constructio of School and Hostal building devanga Sangha Devanga Hostel road, S.R.Nagar, Bangalore [Stage-2]</t>
  </si>
  <si>
    <t>Construction of Anganawadi building at Flower Garden Main road, Cheluvadipalya, Ward No:138, Bangalore-18</t>
  </si>
  <si>
    <t>BBMP</t>
  </si>
  <si>
    <t>Construction of High Tech Dining Hall and High Tech Library building in Karnataka Pradesh Arya Idigara Sangha -185, Idiga Bhavan 2nd floor RajeevGandhi Circle, Sheshadripuram, Bangalore</t>
  </si>
  <si>
    <t>Construction of High Tech toilets and bath rooms in Brahmana Vidyarthi Sahaya Sangha Sheshadripuram, Bangalore-20</t>
  </si>
  <si>
    <t>Drilling of borewell -submersible pumpset and overhead tanks and taps at- K.P.Agrahara Ward  9th cross, Bangalore</t>
  </si>
  <si>
    <t>Drilling of borewell -submersible pumpset and overhead tanks and taps at- 1st cross, M.R.Lane, Cottonpet, Bangalore</t>
  </si>
  <si>
    <t>Drilling of borewell -submersible pumpset and overhead tanks and taps at- Netajinagar, K.P.Agrahara , Bangalore</t>
  </si>
  <si>
    <t>Drilling of borewell -submersible pumpset and overhead tanks and taps at-1st main, Magadi road, W.No:120- Bangalore</t>
  </si>
  <si>
    <t>Drilling of borewell -submersible pumpset and overhead tanks and taps at- 6th cross, Magadi road, W.No:120- Bangalore</t>
  </si>
  <si>
    <t>Construction of Two Library rooms at Govt. P.u.College Varthuru Mahadevapura Assembly const.</t>
  </si>
  <si>
    <t>Supply of Computers and printersd to Nau Bahar Shah School, [Govt. Aided school] No:140, Mackane road, Bharathinagar, Bangalore-1</t>
  </si>
  <si>
    <t>Maruthi computers Enterprises</t>
  </si>
  <si>
    <t>Construction of Senior Citizen Bhavana Ward no: 58, New Thippasandra HAL 3rd stage C.V.Raman nagara const.[1st stage]</t>
  </si>
  <si>
    <t>Construction of Senior Citizen Bhavana Ward no: 58, New Thippasandra HAL 3rd stage C.V.Raman nagara const.[2nd stage]</t>
  </si>
  <si>
    <t>Construction of Stri Shakthi Bhavan Ward No: 58, New Thippasandra HAL 3rd stage C.V.Raman Nagar, Const.[Stage-1]</t>
  </si>
  <si>
    <t>Construction of Stri Shakthi Bhavan Ward No: 58, New Thippasandra HAL 3rd stage C.V.Raman Nagar, Const.[Stage-2]</t>
  </si>
  <si>
    <t>Construction of Sanskruthi Bhavan of Kannada Sanskruthi mahila Koota, Ward No: 58, New Thippasandra HAL 3rd stage C.V.Raman Nagar, Const.</t>
  </si>
  <si>
    <t>Drilling of 2 Borewell along with pumpset and PVC pipelines  at 1] Govindapura Ward 2] Hennur Garden H.B.R. Layout</t>
  </si>
  <si>
    <t>Construction of Class rooms at B.B.M.P Urdu School Jagjeevanram nagar, Chamarajapet Assembly const.</t>
  </si>
  <si>
    <t>Construction of office room at B.B.M.p Urdu School J.J.R. Nagar Ward no:137, Chamarajapet Assembly const.-1</t>
  </si>
  <si>
    <t>Construction of office room at B.B.M.p Urdu School J.J.R. Nagar Ward no:137, Chamarajapet Assembly const.-2</t>
  </si>
  <si>
    <t>Construction of Staged Urinals block B.B.M.p Urdu school J.J.R. nagar ward No: 137, Chamarajpet Assembly const.</t>
  </si>
  <si>
    <t>Additional construction of class rooms at new fort-school and college Pampa mahakavi road, Ward No: 140, Chamarajpet Assembly const.</t>
  </si>
  <si>
    <t>Construction of class rooms at new fort college Pampa mahakavi road, Ward No: 140, Chamarajpet Assembly const.</t>
  </si>
  <si>
    <t>Construction of Library room at new fort-school and college Pampa mahakavi road, Ward No: 140, Chamarajpet Assembly const.</t>
  </si>
  <si>
    <t>Construction of Laboratory at new fort-school and college Pampa mahakavi road, Ward No: 140, Chamarajpet Assembly const.</t>
  </si>
  <si>
    <t>Construction of Staff room  at new fort-school and college Pampa mahakavi road, Ward No: 140, Chamarajpet Assembly const.</t>
  </si>
  <si>
    <t>9,94,500</t>
  </si>
  <si>
    <t>2,48,750</t>
  </si>
  <si>
    <t>Drilling of Borewell and erection of Cistern with electrification. At Lakshmana Puri, Behind Khodays factory.</t>
  </si>
  <si>
    <t>Erection of Submersible pump set with laying pipeline with taps At Lakshmana Puri, Behind Khodays factory.</t>
  </si>
  <si>
    <t>Drilling of Borewell and erection of Cistern with electrification. At 2nd Main, 2nd Cross, Near Lakshmana Rao Park, Okalipuram, Bangalore</t>
  </si>
  <si>
    <t>Erection of Submersible pump set with laying pipeline with taps At 2nd Main, 2nd Cross, Near Lakshmana Rao Park, Okalipuram, Bangalore.</t>
  </si>
  <si>
    <t>Drilling of Borewell and erection of Cistern with electrification. At Near  Gandhi Statue, 1st Main, Ramachandrapuram, Bangalroe</t>
  </si>
  <si>
    <t>Erection of Submersible pump set with laying pipeline with taps At Near  Gandhi Statue, 1st Main, Ramachandrapuram, Bangalroe</t>
  </si>
  <si>
    <t>Drilling of Borewell and erection of Cistern with electrification near Draupadamma Temple, V.R. Naidu Nagar, (Swatanthrapalya) Gandhinagar, Bangalore</t>
  </si>
  <si>
    <t>Erection of Submersible pump set with laying pipeline with taps near Draupadamma Temple, V.R. Naidu Nagar, (Swatanthrapalya) Gandhinagar, Bangalore</t>
  </si>
  <si>
    <t>Improvements to Toilets in Labourers Fellowship school No.22 in Gandinagar Assembly Constituency, Bangalore</t>
  </si>
  <si>
    <t>Providing Cobble Stones at Play Area in Labourers Fellowship shool No.22 Risaldhar Street, Seshadreipuram, Bangalore in Gandinagar Assembly Constituency, Bangalore Stage-1</t>
  </si>
  <si>
    <t>Providing Cobble Stones at Play Area in Labourers Fellowship shool No.22 Risaldhar Street, Seshadreipuram, Bangalore in Gandinagar Assembly Constituency, Bangalore Stage-2</t>
  </si>
  <si>
    <t>Balance</t>
  </si>
  <si>
    <t>Released from Govt. of India</t>
  </si>
  <si>
    <t xml:space="preserve">Administrative sanctioned Accurded </t>
  </si>
  <si>
    <t>Expenditure incurred</t>
  </si>
  <si>
    <t>EE PRED</t>
  </si>
  <si>
    <t>Nirmithi Kendra</t>
  </si>
  <si>
    <t>Other DC's</t>
  </si>
  <si>
    <t>TOTAL</t>
  </si>
  <si>
    <t>Sl No</t>
  </si>
  <si>
    <t>Name &amp; Location of the work</t>
  </si>
  <si>
    <t>Estimated Cost [in Lakhs]</t>
  </si>
  <si>
    <t>Stage of the work</t>
  </si>
  <si>
    <t>Implementing Agency</t>
  </si>
  <si>
    <t>Balance if any</t>
  </si>
  <si>
    <t>Remarks</t>
  </si>
  <si>
    <t>Physical &amp; Financial Progress on Implementation of MPLADS works in Bangalore [Urban] District</t>
  </si>
  <si>
    <t>Year : 2012-13</t>
  </si>
  <si>
    <t>Name of the M.P. : Sri P.C.Mohan, Hon'ble MP. Lok Sabha</t>
  </si>
  <si>
    <t>Year : 2009-10</t>
  </si>
  <si>
    <t>Year : 2010-11</t>
  </si>
  <si>
    <t>Year : 2011-12</t>
  </si>
  <si>
    <t>Abhishek Enter</t>
  </si>
  <si>
    <t>Maruthi Computers</t>
  </si>
  <si>
    <t>Sinking of borewell at ward No: 120, K.P.Agrahara Magadi road, Bangalore
Providing Pumping Machinery for borewell at K.P.Agrahara Magadi road, in Gandhinagar Assembly const. Bangalore
Providing pipeline for borewell at K.P.Agrahara Magadi road in Gandhinagar Assembly const. Bangalore</t>
  </si>
  <si>
    <t>Sinking of borewell at M.R.Lane, Cottonpet, Gandhinagar Assembly const. Bangalore 
Providing Pumping Machinery for borewell at M.R.Lane, Cottonpet, Gandhinagar Assembly const. Bangalore
Providing pipeline for borewell at M.R.Lane, Cottonpet, Gandhinagar Assembly const. Bangalore</t>
  </si>
  <si>
    <t>Sinking of borewell at Nalbanwadi Cottonpet, Gandhinagar Assembly const. Bangalore
Providing Pumping Machinery for borewell  at Nalbanwadi , Cottonpet, Gandhinagar Assembly const. Bangalore
Providing pipeline for borewell at Nalbanwadi , Cottonpet, Gandhinagar Assembly const. Bangalore</t>
  </si>
  <si>
    <t>Sinking of borewell at N.M.Lane, Cottonpet, Gandhinagar Assembly const. Bangalore
Providing Pumping Machinery for borewell  at N.M.Lane, Cottonpet, Gandhinagar Assembly const. Bangalore
Providing pipeline for borewell at N.M.Lane, Cottonpet, Gandhinagar Assembly const. Bangalore</t>
  </si>
  <si>
    <t>ಬಿದರಹಳ್ಳಿ ಗ್ರಾಮ, ಬೆಂಗಳೂರು ಪೂರ್ವ ಬೆಂಗಳೂರು ಇಲ್ಲಿ ಶಾಲಾ ಕೊಠಡಿ ಮತ್ತು ಗ್ರಂಥಾಲಯ ನಿರ್ಮಾಣ ಕಾಮಗಾರಿ</t>
  </si>
  <si>
    <t>Nirmiti kendra</t>
  </si>
  <si>
    <t>Construction of School Building SSK Sangha at SSk Primary and Middle School (Govt Sided School ) Somavamsha Saharsa Srjuna Kshtriya (Pattegar) Sangha Regd #2, SSK Bhavan KV Temple Street Balepet Chickpet Ward No.109 Bangalore-560058</t>
  </si>
  <si>
    <t>Construction of School Building SSK Sangha at SSK Primary and Middle School (Govt Aided School ) Somavamsha Sahara Arjuna Kshtriya (Pattegar) Sangha Regd #2, SSK Bhavan KV Temple Street Balepet Chickpet ward No.109 Bangalore-560058</t>
  </si>
  <si>
    <t>M/s Emerge Technologies</t>
  </si>
  <si>
    <t>nirmiti kendra</t>
  </si>
  <si>
    <t>Year : 2013-14</t>
  </si>
  <si>
    <r>
      <t xml:space="preserve">CAUÀ£ÀªÁr ±Á¯É ºÁUÀÆ MAzÀÄ ¯ÉÊ§æj ¤«Äð¸À®Ä ¨Át¸ÀªÁr ªÁqïð £ÀA.27gÀ ºÀ¼ÉAiÀÄ ¸ÀPÁðj ±Á¯ÉAiÀÄ «¹ÛÃtð 50 </t>
    </r>
    <r>
      <rPr>
        <sz val="11"/>
        <color indexed="8"/>
        <rFont val="Calibri"/>
        <family val="2"/>
      </rPr>
      <t xml:space="preserve">x </t>
    </r>
    <r>
      <rPr>
        <sz val="11"/>
        <color indexed="8"/>
        <rFont val="Nudi 01 e"/>
      </rPr>
      <t>52 CrUÀ¼À ¸ÀÜ¼ÀzÀ°è</t>
    </r>
  </si>
  <si>
    <t>zÉÃªÁAUÀ ¸ÀAWÀ ±Á¯ÉUÉ  PÀA¥ÀÆålgï-5 ¦æAlgï-1 ºÁUÀÆ AiÀÄÄ¦J¸ï-1 ¸ÀgÀ§gÁdÄ ªÀiÁqÀ®Ä ²ªÁf£ÀUÀgÀ «zsÁ£À¸À¨sÁ PÉëÃvÀæ ¸ÀA¥ÀAVgÁªÀÄ£ÀUÀgÀ ªÁqïð £ÀA.110 zÉÃªÁAUÀ ¸ÀAWÀ ±Á¯É</t>
  </si>
  <si>
    <t>Additional works to Construction of New Building ward No 108, Bhuvaneshwari Kannada Yuvakara Gudisalu Nivasigala Sangha 5th Block, Rajajinagara Bangalore-10</t>
  </si>
  <si>
    <t>DeÁzï £ÀUÀgÀ GzÁå£ÀªÀ£ÀzÀ°è ¸ÁªÀðd¤PÀ ±ËZÁ®AiÀÄ ¤«Äð¸À®Ä ZÁªÀÄgÁd¥ÉÃmÉ ªÁqïð £ÀA.140 DeÁzï £ÀUÀgÀ</t>
  </si>
  <si>
    <t>£ÀAeÁA§ CUÀæºÁgÀzÀ°è ¸ÁªÀðd¤PÀ ±ËZÁ®AiÀÄ ¤«Äð¸À®Ä ZÁªÀÄgÁd¥ÉÃmÉ ªÁqïð £ÀA.140 £ÀAeÁA§ CUÀæºÁgÀ</t>
  </si>
  <si>
    <t>Additional works to Construction of Toilets in Civil Court premises ward No.110, Sampangiramanagara city Civil Court Premises</t>
  </si>
  <si>
    <t>qÉ¸ïÌ ¸Àè¨ï gÀ¸ÉÛ C¼ÀªÀr¸ÀÄªÀ PÀÄjvÀÄ:- ¸ÀªÀðdÕ£ÀUÀgÀ ªÁqïð £ÀA.79 PÉÆªÀÄ¯ï ºÉÆÃmÉ¯ï ªÀÄÄA¨sÁUÀzÀ°è ªÀÄÄRågÀ¸ÉÛ PÀPïìmË£ï</t>
  </si>
  <si>
    <t>eÉÆåÃw¥ÀÄgÀ UÁæªÀÄzÀ°è ¸ÀPÁðj ±Á¯ÉUÉ PÀA¥ÀÆålgï-8 ¦æAlgï-1 ºÁUÀÆ AiÀÄÄ¦J¸ï-1 ¸ÀgÀ§gÁdÄ ªÀiÁqÀ®Ä ¨ÉA.¥ÀÆªÀð vÁ®ÆèPÀÄ ©zÀgÀºÀ½î ºÉÆÃ§½ ªÀÄAqÀÆgÀÄ UÁæªÀÄ ¥ÀAZÁ¬Äw ªÁå¦ÛAiÀÄ eÉÆÃw¥ÀÄgÀ UÁæªÀÄ</t>
  </si>
  <si>
    <t>QvÀÛUÀ£ÀÆgÀÄ UÁæªÀÄzÀ°è ¸ÀPÁðj ±Á¯ÉUÉ PÀA¥ÀÆålgï-6, ¦æAlgï-1 ºÁUÀÆ AiÀÄÄ¦J¸ï-1, ¸ÀgÀ§gÁdÄ ªÀiÁqÀ®Ä ¨ÉA¥ÀÆ.vÁ ©zÀgÀºÀ½î ºÉÆÃ§½ ªÀÄAqÀÆgÀÄ UÁæªÀÄ ¥ÀAZÁ¬Äw ªÁå¦ÛAiÀÄ QvÀÛUÀ£ÀÆgÀÄ UÁæªÀÄ</t>
  </si>
  <si>
    <t>ªÀÄAqÀÆgÀÄ UÁæªÀÄzÀ°è ¸ÀPÁðj ±Á¯ÉUÉ PÀA¥ÀÆålgï-6, ¦æAlgï-1 ºÁUÀÆ AiÀÄÄ¦J¸ï-1, ¸ÀgÀ§gÁdÄ ªÀiÁqÀ®Ä ¨ÉA¥ÀÆ.vÁ ©zÀgÀºÀ½î ºÉÆÃ§½ ªÀÄAqÀÆgÀÄ UÁæªÀÄ ¥ÀAZÁ¬Äw ªÁå¦ÛAiÀÄ ªÀÄAqÀÆgÀÄ UÁæªÀÄ</t>
  </si>
  <si>
    <t xml:space="preserve">ªÀÄAqÀÆgÀÄ UÁæªÀÄzÀ ²æÃ.¸ÉÆÃªÉÄÃ±ÀégÀ zÉÃªÀ¸ÁÜ£ÀzÀ PÀ¯ÁåtÂ C©üªÀÈ¢Þ PÁªÀÄUÁj ¨ÉA.¥ÀÆªÀð vÁ®ÆèPÀÄ ©zÀgÀºÀ½î ºÉÆÃ§½ ªÀÄAqÀÆgÀÄ UÁæªÀÄ </t>
  </si>
  <si>
    <t>Estimated awaited</t>
  </si>
  <si>
    <t>Completed</t>
  </si>
  <si>
    <t>PÉgÉAiÀÄ ¥ÁzÁZÁj ªÀiÁUÀð gÀ¸ÉÛAiÀÄ£ÀÄß C©üªÀÈ¢Þ ¥Àr¸ÀÄªÀ PÀÄjvÀÄ</t>
  </si>
  <si>
    <t>Supply of 5 Computers with 1 Printer and 1 UPS</t>
  </si>
  <si>
    <t>GavÀ «zÁåyð ªÀ¸Àw ¤®AiÀÄ PÀlÖqÀPÉÌ UÁA¢ü£ÀUÀgÀ ªÁ.£ÀA.-94, PÀ£ÁðlPÀ gÁdå ªÀÄrªÁ¼ÀgÀ ¸ÀAWÀ(j) £ÀA.7 ¹gÀÆgÀÄ ¥ÁPïð gÀ¸ÉÛ  ±ÉÃµÁ¢æ¥ÀÄgÀA</t>
  </si>
  <si>
    <t>Construction of New Building in Maruthi School Ward No.28, Kammanahalli</t>
  </si>
  <si>
    <t xml:space="preserve">                                       MlÄÖ</t>
  </si>
  <si>
    <t>page No 46</t>
  </si>
  <si>
    <t>Page No 54</t>
  </si>
  <si>
    <t>Administrative sanction accorded but not completed within 90 days and also Estimates are still awaited</t>
  </si>
  <si>
    <t xml:space="preserve">Sanction Accorded </t>
  </si>
  <si>
    <t>Construction of Rangamantapa Kattamanallur Mahadevapura Assembly</t>
  </si>
  <si>
    <t>Construction of School Compound at Badavane agrahara Mahadevapura Assembly Contituency</t>
  </si>
  <si>
    <t>Construction of Ambedkar Bhavan Mandura Mahadevapura Assembly Constituency</t>
  </si>
  <si>
    <t>Construction of School Hostel Building and Auditorium Kumara Krupa Road Bangalore</t>
  </si>
  <si>
    <t xml:space="preserve">Drilling of Borewell and submercible pumpset, pannel board, overhead tank, water pipes with taps </t>
  </si>
  <si>
    <t>1) Ramaswamy Palya Ward No .28</t>
  </si>
  <si>
    <t>2) Subbaiah palya Ward No.28</t>
  </si>
  <si>
    <t>Construction of water tank and pipeline at Sri.Ramamandira, 4th Block, 59 C cross Ward no.108</t>
  </si>
  <si>
    <t xml:space="preserve">Construction of 3 class rooms at 2nd floor ward No.137, </t>
  </si>
  <si>
    <t>Construction auditorium at 3rd Floor, at Govt urdu Primary &amp; English High School Ward No.137</t>
  </si>
  <si>
    <t>Nellur District Andra Pradesh</t>
  </si>
  <si>
    <t>Supply of Equepments for Mass Casualty care ward No.92, Shivajinagar Bowring &amp; Lady Curzon Hospital near Shivaji nagar Bus stop</t>
  </si>
  <si>
    <t>¸ÀÁªÀðd¤PÀ ±ËZÁ®AiÀÄ ¤ªÀiÁðt &amp; ¸ÉÆÃ¯Ágï ¯ÉÊmï ªÀÄvÀÄÛ ¤ÃgÀÄ ¸ÀgÀ§gÁdÄ, ¸ÁªÀðd¤PÀgÀÄ PÀÄ½vÀÄPÉÆ¼ÀÄîªÀ PÀÄað, PÉ®ªÀÅ ¨sÁUÀUÀ¼À°è PÁAQæÃmï ªÀÄvÀÄÛ EvÀgÉ j¥ÉÃj PÉ®¸ÀUÀ¼ÀÄ a£Àß¥Àà GzÁå£ÀªÀ£À ªÁqïð £ÀA,99 gÁeÁf£ÀUÀgÀ</t>
  </si>
  <si>
    <t>PÉÆqÀw ¥ÀAZÁ¬Äw-PÉÆqÀw PÁ¯ÉÆÃ¤ E°è ¸ÀªÀÄÄzÁAiÀÄ ¨sÀªÀ£À ¤ªÀiÁðt PÁªÀÄUÁj</t>
  </si>
  <si>
    <t>Modernisation and Computerisation of Wxisting Library at Ward No.110, Sampangiram nagar City Civil Court Complex</t>
  </si>
  <si>
    <t>Development of Dhobi Ghat including water tank and other accessories at ward No.107, Shivanagar Bangalore-10</t>
  </si>
  <si>
    <t>Construction of Library block at ward No.141, Kasturibanagar Bangalore-18</t>
  </si>
  <si>
    <t>ªÁqïð £ÀA.112, zÉÆªÀÄä®ÆgÀÄ, ºÉZï.J.J¯ï. 2£ÉÃ ºÀAvÀ, 13£ÉÃ ªÀÄÄRågÀ¸ÉÛ, ºÀwÛgÀ EgÀÄªÀ ¥ÁPïð £À°è fªÀiï PÉÆoÀr ªÀÄvÀÄÛ ±ËZÁ®AiÀÄ ¤ªÀiÁðt ºÁUÀÆ fªÀiï G¥ÀPÀgÀtUÀ¼À£ÀÄß MzÀV¸ÀÄªÀ PÁªÀÄUÁj</t>
  </si>
  <si>
    <t>ªÁqïð ¸ÀA.112, zÀÆ¥À£ÀºÀ½î ¨ÉAUÀ¼ÀÆgÀÄ E°è ¥ÁæxÀ«ÄPÀ ±Á¯ÉAiÀÄ zÀÄgÀ¹Ü PÁªÀÄUÁj</t>
  </si>
  <si>
    <t>2 PÉÆ¼ÀªÉ ¨Á«UÀ¼À£ÀÄß PÉÆgÉAiÀÄ®Ä mÁåAPï ¤ªÀiÁðt ¥ÉÊ¥ï ªÀÄvÀÄÛ ¥ÀA¥ÀÄ ªÉÆÃmÁgï C¼ÀªÀr¸À®Ä, gÁeÁf£ÀUÀgÀ «zsÁ£À ¸À¨sÁ PÉëÃvÀæzÀ ²ªÀ£ÀUÀgÀ ªÁqïð £ÀA.107</t>
  </si>
  <si>
    <t>ªÀÄPÀÌ¼À PÀÆl GzÁå£ÀªÀ£ÀzÀ°è  ¸ÁªÀðd¤PÀ ±ËZÁ®AiÀÄ ¤«Äð¸À®Ä ZÁªÀÄgÁd¥ÉÃmÉ ªÁqïð £ÀA.140 ZÁªÀÄgÁd¥ÉÃmÉ</t>
  </si>
  <si>
    <t xml:space="preserve">2 PÉÆ¼ÀªÉ ¨Á«UÀ¼À£ÀÄß PÉÆgÉAiÀÄ®Ä mÁåAPï ¤ªÀiÁðt ¥ÉÊ¥ï ªÀÄvÀÄÛ ¥ÀA¥ÀÄ ªÉÆÃmÁgï C¼ÀªÀr¸À®Ä, ZÁªÀÄgÁd¥ÉÃmÉ «zsÁ£À ¸À¨sÁ PÉëÃvÀæzÀ  ZÀ®ÄªÁ¢ ¥Á¼Àå ªÁqïð £ÀA.138, </t>
  </si>
  <si>
    <t xml:space="preserve">under progress </t>
  </si>
  <si>
    <t>Re-Troffing of Essential life line Building to Government Boys Model School, Chamarajpet ward NO.140, Chamarajpet</t>
  </si>
  <si>
    <t>Development of Park near Dhobi Ghat including children play equipment, light and watchman shed and toilet at ward No.107, Shivangara,  Bangalore-10.</t>
  </si>
  <si>
    <t>±ËZÁ®AiÀÄ ªÀÄvÀÄÛ ¨sÀzÀævÁ PÉÆoÀrUÉ ²æÃ gÁªÀÄ ªÀÄA¢gÀ ªÁqïð £ÀA.108gÀ §Æån ¸Áàmï GzÁå£ÀªÀ£ÀzÀ°è</t>
  </si>
  <si>
    <t>Construction of Library and Auditorium at ward No.141 Azad nagar Govt urdu Higher primary School</t>
  </si>
  <si>
    <t>2% Administrative Expenses</t>
  </si>
  <si>
    <t xml:space="preserve">  </t>
  </si>
  <si>
    <t>ªÀÄPÀÌ¼À PÀÆl GzÁå£ÀªÀ£ÀzÀ°è  ªÁåAiÀiÁªÀÄ ¸ÁªÀÄVæUÀ¼À£ÀÄß ¸ÀgÀ§gÁdÄ ªÀiÁqÀ®Ä ZÁªÀÄgÁd¥ÉÃmÉ ªÁqïð £ÀA.140, ZÁªÀÄgÁd¥ÉÃmÉ</t>
  </si>
  <si>
    <t xml:space="preserve"> ºÁ° EgÀÄªÀ ±ËZÁ®AiÀÄzÀ ªÉÆzÀ®£É ªÀÄºÀr ¤ªÀiÁðt ªÁqïð £ÀA.110, ¸ÀA¥ÀAVgÁªÀÄ£ÀUÀgÀ</t>
  </si>
  <si>
    <t>ºÀ¼ÉÃ ±ËZÁ®AiÀÄ zÀÄgÀ¹Û PÁªÀÄUÁj ªÀÄvÀÄÛ</t>
  </si>
  <si>
    <t>Under Progress</t>
  </si>
  <si>
    <t xml:space="preserve">ªÀÁåAiÀiÁªÀÄ ±Á¯É ¤«Äð¸À®Ä ªÀiÁgÀÄw ¸ÉÃªÁ£ÀUÀgÀ ªÁqïð £ÀA.59gÀ ¸ÀvÁå£ÀUÀgÀzÀ°è </t>
  </si>
  <si>
    <t>¨ÁåAPï EAlgÉ¸ïÖ zÀÄrØ£À°è PÉÆqÀ¯ÁVzÉ</t>
  </si>
  <si>
    <t>Providing Infrastructure to Badminton court ward No.140 Chamarajpet Kanniyara Colony Bangalore</t>
  </si>
  <si>
    <t>Providing Infrastructure to Gymnasium ward No.136 J J R nagar Azadnagar Chamarajpet Bangalore</t>
  </si>
  <si>
    <t>Drilling of Borewell Submermessible pump set Panel Board, Electricification with waterpipes ward No.141 Azadnagar Vittalanagar (SC Colony) 2nd Main Road Bangalore</t>
  </si>
  <si>
    <t>Submerssible pumpset panel board electrificationwith waterpipes</t>
  </si>
  <si>
    <t>Construction of Senior Citizen Library, Yoga centre Public fecilitation, Ladies Gymnasium &amp; Service Centre ward No.140 Chamarajpet, near venlock Hospital Bangalore Ground Floor</t>
  </si>
  <si>
    <t>Construction of Senior Citizen Library, Yoga centre Public fecilitation, Ladies Gymnasium &amp; Service Centre ward No.140 Chamarajpet, near venlock Hospital Bangalore First Floor</t>
  </si>
  <si>
    <t xml:space="preserve">±Á¯Á PÉÆoÀr ºÁUÀÆ UÀæAxÁ®AiÀÄ ¤ªÀiÁðt PÉÊgÉ° ¤PÉÃvÀ£ï JdÄPÉÃµÀ£ï læ¸ïÖ, EA¢gÁ£ÀUÀgÀ, ¨ÉAUÀ¼ÀÆgÀÄ  </t>
  </si>
  <si>
    <t xml:space="preserve">¸À¨sÁAUÀtÀ ºÁUÀÆ UÀæAxÁ®AiÀÄ PÉÆoÀr PÀlÖqÀUÀ¼À ¤ªÀiÁðt  PÀAzÁAiÀÄ E¯ÁSÉAiÀÄ £ËPÀgÀgÀ ¸ÀAWÀ f¯Áè¢üPÁjUÀ¼À PÀbÉÃj PÉ.f.gÀ¸ÉÛ, ¨ÉAUÀ¼ÀÆgÀÄ </t>
  </si>
  <si>
    <t>Construction of ITPL Halt station between Krishnarajapuram &amp; Whitefield Railway Stations ward No.54 Hudi. ITPL Bangalore</t>
  </si>
  <si>
    <t>Construction of Library Hall on First Floor of an existing Ground Floor Building, ward No.98, Prakash Nagar, Sai College Ground, Beside Vajpayee Building Bangalore</t>
  </si>
  <si>
    <t>Construction of Modren Toilets &amp; Urinals ward no.98 Prakash Nagar, Gayathri Devi Park, Bangalore</t>
  </si>
  <si>
    <t>Estimate awaited</t>
  </si>
  <si>
    <t>estimate awaited</t>
  </si>
  <si>
    <t>Construction of New Primary school building ward No.24 Nagawara Bangalore</t>
  </si>
  <si>
    <t>Construction of Two Foot Bridge at Sri.Rama Temple play ground HBR Layout ward No.29, Kacharakanahalli, Bangalore</t>
  </si>
  <si>
    <t>File No.12A</t>
  </si>
  <si>
    <t xml:space="preserve">ªÀÄPÀÌ¼À DlzÀ ªÉÄÊzÁ£À DlzÀ ¥ÀjPÀgÀUÀ¼ÀÄ ZÉÊ£ï°APï ¥É¤ßAUï ªÀÄvÀÄÛ C©üªÀÈ¢Þ PÁAiÀÄðUÀ¼ÀÄ ªÀiÁgÀÄw ¸ÉÃªÁ£ÀUÀgÀ ªÁqïð £ÀA.59gÀ ºÉÊ¸ÉÖçÃmï ¥ÁPïð  </t>
  </si>
  <si>
    <t>Construction of Auditorium ward No.99, Rajajinagar, Sri Jagajyothi Basaveshwara Sahakara Sangha (Basaveshwara Educational Institutions )2nd Block Rajajinagar Bangalore</t>
  </si>
  <si>
    <t>Construction of Auditorium at Jaigopal Garodia Rashtrothana Vidya Kendra Ward No.29 Kacharakanahalli, HRBR Layout, Kalyan Nagar, Bangalore</t>
  </si>
  <si>
    <t>Construction of Community Hall at Chavatapalem Village, Venkatachalam mandal, Sri.Potti Sriramulu nellore District-524320 Andhra Pradesh</t>
  </si>
  <si>
    <t>§zÀ° PÁªÀÄUÁj</t>
  </si>
  <si>
    <t>Additional works to Construction of ITPL Halt Station between Krishnarajapuram &amp; White Field Railway Stations Ward No.54, Hudi, ITPL Bangalore</t>
  </si>
  <si>
    <t>Construction of Rangamandira Building Yarappanahalli Village Bidarahalli Hobli, Kannuru Grama Panchayat, Bangalore East Taluk</t>
  </si>
  <si>
    <t>Construction of Pure Drinking Water Unit &amp; Building Yarappanahalli Colony Yarappanahalli Village, Bidarahalli Hobli, kannuru Grama Panchayat, Bangalore East Taluk</t>
  </si>
  <si>
    <t>Construction of New Agricultural Seva Co operative Society Building Ward No.149, Varthur Bangalore</t>
  </si>
  <si>
    <t>Drilling of Borewell and erection of cistren with electrification of ward No.96 1st Main Road, Okalipuram, Bangalore</t>
  </si>
  <si>
    <t>Erection of submersible pump set with laying pipeline with taps at ward No.96 1st Main Road, Okalipuram Bangalore</t>
  </si>
  <si>
    <t>Drilling of borewell and erection of cistren with electrification of ward No.96 5th Main (Slum)  Okalipuram, Bangalore</t>
  </si>
  <si>
    <t>Erection of submersible pump set with laying pipeline with taps at ward No.96, 5th Main (Slum)  Okalipuram, Bangalore</t>
  </si>
  <si>
    <t>Drilling of borewell and erection of cistren with electrification ward No.96, 1st Main road, Brahmapuram, Bangalore</t>
  </si>
  <si>
    <t>Erection of submersible pump set with laying pipeline with taps at ward No.96, 1st Main road, Brahmapuram, Bangalore</t>
  </si>
  <si>
    <t>Construction of Over Head Tank &amp; all round Pipeline at Yarappanahalli Colony in Yarappanahalli Village</t>
  </si>
  <si>
    <t>Construction of Toilet Block Yarappanahalli Colony,  Yarappanahalli Village, Bidarahalli Hobli, Kannuru Grama Panchayat, Bangalore East Taluk</t>
  </si>
  <si>
    <t>Construction of Samudhaya Bhavan Yarapanahalli Village Bidarahalli Hobli, Kannuru Grama Panchayat, Bangalore East Taluk</t>
  </si>
  <si>
    <t>Construction of Anganawadi and Library Building ward No.138, Chalavadipalya Anjanappa Garden, 3rd cross, New Layout Bangalore</t>
  </si>
  <si>
    <t>Construction of Foot Bridge ward No.24 BHR Layout Kacharakanahalli Main Road to Sri Rama Temple Bangalore</t>
  </si>
  <si>
    <t>Syupply of Five Computers with Five Wireless Adapters, Five UPS, Five Computer Table &amp; Chair &amp; One Cisco office Router for Wireless Ward No.91, Bharatinagar BKAM English Higher Primary School, Sangam Road, Bangalore</t>
  </si>
  <si>
    <t>SC</t>
  </si>
  <si>
    <t>Construction of Doddakannalli primary Health Centre Hospital Building Ward No.150 Bellandur, Mahadevapura</t>
  </si>
  <si>
    <t>Drilling of Borewell and erection of cistren with electrification at S.B.Palya, ward No.28, Kammanahalli</t>
  </si>
  <si>
    <t>Errection of Submersible pump set with laying pipeline with taps at S.B.Palya, Ward No.28, Kammanahalli</t>
  </si>
  <si>
    <t>Drilling of Borewell and erection of cistren with electrification at KHB Colony, ward No.28, Kammanahalli</t>
  </si>
  <si>
    <t>errection of Submersible pump set with laying pipeline with taps at KHB Clolony, ward No.28, Kammanahalli</t>
  </si>
  <si>
    <t>Drilling of Borewell and erection of cistren with electrification at Janakiram Layout, ward No.28 Kammanahalli</t>
  </si>
  <si>
    <t>Erection of submersible pump set with laying pipeline with taps at janakiram Layour, ward No.28 Kammanahalli</t>
  </si>
  <si>
    <t>Drilling of borewell and erection of cistren with electrification at Andhra Colony, ward No.28, Kammanahalli</t>
  </si>
  <si>
    <t>Erection of submersible pumpset with laying pipeline with taps at Andhra Colony ward No.28, Kammanahalli</t>
  </si>
  <si>
    <t>Drilling of borewell and erection of cistren with electrification at R.S.Palya ward No.28 Kammanahalli</t>
  </si>
  <si>
    <t>Erection of submersible pumpset with laying pipeline with taps at R.S.Palya, ward No.28 Kammanahalli</t>
  </si>
  <si>
    <t>Drilling of Borewell and erection of cistren with electrification at Subbannachar Lane, Ward No.120, Cottonpet</t>
  </si>
  <si>
    <t>Erection of Submersible pump set with laying pipeline with taps atSubbannachar Lane, Ward No.120, Cottonpet</t>
  </si>
  <si>
    <t>Drilling of Borewell and erection of cistren with electrification at Nagamma Nagar Ward No.120, Cottonpet</t>
  </si>
  <si>
    <t>Erection of Submersible pump set with laying pipeline with taps at Nagammanagar Ward No.120, Cottonpet</t>
  </si>
  <si>
    <t>Drilling of Borewell and erection of cistren with electrification at K.P.Agrahara, 8th Cross, Ward No.120, Cottonpet</t>
  </si>
  <si>
    <t>Erection of Submersible pump set with laying pipeline with taps at K.P.Agrahara, 8th Cross, Ward No.120, Cottonpet</t>
  </si>
  <si>
    <t>Construction of Anganavadi Building at First Floor ward office, Ward No.96, Okalipuram, Bangalore</t>
  </si>
  <si>
    <t>Construction of Anganavadi School Building at First Floor Ramachandrapuram Ward No.96, Okalipuram, Bangalore</t>
  </si>
  <si>
    <t>Development works at Lakshman Rao Park Ward No.96, Okalipuram Bangalore</t>
  </si>
  <si>
    <t>Development of Yoga Center near Gundappa Park ward No.89. Jogupalya Bangalore</t>
  </si>
  <si>
    <t>Providing of Ten (10) numbers of Stainless steel four seater tandem  chairs on the platforms at Krantivira Sangolli Rayanna Bangalore city Railway Station Ward No.94, Gandhinagar, Bangalore</t>
  </si>
  <si>
    <t>Construction of Foot Over Bridge at ITPL Halt Station between Krishnarajapuram &amp; Whitefield Railway Stations ward No.54, Hudi, ITPL Bangalore</t>
  </si>
  <si>
    <t>Construction of Hostel Building at Karnataka Arya Vysya Mahasabha # 16, Sheshadri Road, Gandhinagar Ward No.94, Gandhinagar, Bangalore</t>
  </si>
  <si>
    <t>Development of Park at 3rd Cross Vasantgbagar Ward Bi,93, Vasabthnagar Bangalore</t>
  </si>
  <si>
    <t>17.03.2016</t>
  </si>
  <si>
    <t>23.11.2015</t>
  </si>
  <si>
    <t>Installation of water plant at ward No.138 Chalavadipalya Bangalore</t>
  </si>
  <si>
    <t>Construction of Anganawadi and Library Building at ward No.138 Chalavadipalya Siddarthanagar, Bangalore</t>
  </si>
  <si>
    <t>Modernization of Class Rooms &amp; Installation of Computers at S.N.Vidya Mandir School # 384, 8th Cross, Ambedkarnagar, Near Whitefield Ward No.83, Kadugodi Bangalore</t>
  </si>
  <si>
    <t>Renovation of School Building at Government Higher Primary School, Sindhi, M.B.T.Street, Nagarthpet, Ward No.109, Chickpet, Bangalore</t>
  </si>
  <si>
    <t>SC/ST</t>
  </si>
  <si>
    <t>Cheque No</t>
  </si>
  <si>
    <t>02.01.2016</t>
  </si>
  <si>
    <t>28.11.2016</t>
  </si>
  <si>
    <t>Construction of RO waterplant with Civil &amp; Fabrication Structure ward No.63, Jayamahal C.No 4th Street Milkman Colony Shivaji Road Cross, Shivajinagar</t>
  </si>
  <si>
    <t>Construction of RO waterplant with Civil &amp; Fabrication Structure ward No.62, Ramaswamypalya Gangabadavane, Nandi Durga Road, Shivajinagar</t>
  </si>
  <si>
    <t>Contruction of Anganawadi School Building at First Floor Ramachandrapuram ward No.96 Okalipuram Bangalore</t>
  </si>
  <si>
    <t>Construction of Anganawadi Building at First Floor ward Office ward No.96, Okalipuram Bangalore</t>
  </si>
  <si>
    <t>Drilling of Borewell and erection of cistred with electtrification &amp; Erection of Submersible pump set with laying pipeline with taps ward No.96, 2nd  Cross Road, Robertson Block, Okalipuram Bangalore</t>
  </si>
  <si>
    <t>Drilling of Borewell and erection of cistred with electtrification &amp; Erection of Submersible pump set with laying pipeline with taps ward No.96, 2nd  Main Road,3rd Cross Road, Ramachandrapuram, Bangalore</t>
  </si>
  <si>
    <t>Drilling of Borewell and erection of cistred with electtrification &amp; Erection of Submersible pump set with laying pipeline with taps ward No.96, , 1st Cross Road, New Kallappa Block, Okalipuram, Bangalore</t>
  </si>
  <si>
    <t>Total Work Issued</t>
  </si>
  <si>
    <t>Completed Works</t>
  </si>
  <si>
    <t>Pending</t>
  </si>
  <si>
    <t>Abstract</t>
  </si>
  <si>
    <t>File No.</t>
  </si>
  <si>
    <t xml:space="preserve">Name of the M.P. : Sri P.C.Mohan, Hon'ble MP. Lok Sabha </t>
  </si>
  <si>
    <t>ಕಾಮಗಾರಿಗೆ ನೀಡಿರುವ ಒಟ್ಟು ಮೊತ್ತ;-</t>
  </si>
  <si>
    <t>Cancelled</t>
  </si>
  <si>
    <t>Supplying of 15 Computers to Govt Primary School Doddabanahalli Village and Grama Panchayathi, Bangalore East Taluk Mahadevapura</t>
  </si>
  <si>
    <t>Construction of Compound wall at Govt High School Bidarahalli Hobli, Bangalore East Taluk, Mahadevapura</t>
  </si>
  <si>
    <t>Construction of Gymnasium School Building 1st Floor Kannamangala Village and Panchayati, Bangalore East Taluk Mahadevapura</t>
  </si>
  <si>
    <t>Construction of Shantigiri Ashram's Global Cultural Center Building at Kodathi Villager, Varthur Hobli Bangalore East Taluk Mahadevapura</t>
  </si>
  <si>
    <t>Providing RO Water Plant at Hallehalli Village, Kithaganur Grama Panchayat, Bidarahalli Hobli, Bangalore East Taluk</t>
  </si>
  <si>
    <t>04.01.2017</t>
  </si>
  <si>
    <t>07.02.2017</t>
  </si>
  <si>
    <t>05.11.2015</t>
  </si>
  <si>
    <t>14.02.2017</t>
  </si>
  <si>
    <t>23.02.2017</t>
  </si>
  <si>
    <t>28.02.2017</t>
  </si>
  <si>
    <r>
      <rPr>
        <sz val="12"/>
        <color indexed="10"/>
        <rFont val="Cambria"/>
        <family val="1"/>
      </rPr>
      <t xml:space="preserve">1) Construction of Badminton Court ward No.27, OMBR Layour Banasavadi Stage -1 2, 3, 4, 5, 6, 7,
</t>
    </r>
    <r>
      <rPr>
        <sz val="12"/>
        <color indexed="8"/>
        <rFont val="Cambria"/>
        <family val="1"/>
      </rPr>
      <t xml:space="preserve">
 2) Construction of Badmintion Court Ward No.27, OMBR Layout, Banasavadi</t>
    </r>
  </si>
  <si>
    <t>ಬೆಂಗಳೂರು ನಗರ ಜಿಲ್ಲೆ, ಚಾಮರಾಜಪೇಟೆ ವಿಧಾನಸಭಾ ಕ್ಷೇತ್ರದಲ್ಲಿನ ಆಜಾದ್ ನಗರ  ವಾರ್ಡ್ ನಂ.141 ರಲ್ಲಿನ ಕಣಿಯಾರ್ ಕಾಲೋನಿಯಲ್ಲಿರುವ ಬ್ಯಾಡ್ಮಿಂಟನ್ ಕೋರ್ಟ್ ದುಸ್ಥಿತಿಯಲ್ಲಿದ್ದು ಸದರಿ ಒಂದು ಕೋರ್ಟ್ ಗೆ ವುಡ್ಡನ್ ಫ್ಲೋರಿಂಗ್ ಅಗತ್ಯವಿದ್ದು ಇತರೆ ಅಭಿವೃದ್ದಿ ಕಾಮಗಾರಿ</t>
  </si>
  <si>
    <t>Construction of Anganawadi building at Saneguravanahalli, Rajajinagar Assembly Constituency, Bangaloe South (Ground Floor &amp; First Floor)</t>
  </si>
  <si>
    <t>22.10.2016</t>
  </si>
  <si>
    <t>ಒಟ್ಟು</t>
  </si>
  <si>
    <t>14.11.2016</t>
  </si>
  <si>
    <t>ಶ್ರೀ.ಪಿ.ಸಿ.ಮೋಹನ್, ಮಾನ್ಯ ಲೋಕಸಭಾ ಸದಸ್ಯರು, ರವರು ಆದರ್ಶ ಗ್ರಾಮ ಯೋಜನೆಯಡಿಯಲ್ಲಿ ರಾಗಿಹಳ್ಳಿ ಗ್ರಾಮವನ್ನು ದತ್ತು ಪಡೆದಿದ್ದು
 ಈ ಕೆಳಕಂಡಂತೆ ಕಾಮಗಾರಿಗಳನ್ನು ಅನುಷ್ಟಾನಗೊಳಿಸಲು ಕೋರಿರುತ್ತಾರೆ</t>
  </si>
  <si>
    <t>Date</t>
  </si>
  <si>
    <t>EE RDWS&amp;S</t>
  </si>
  <si>
    <t>2% ADM</t>
  </si>
  <si>
    <t>South Westren Railway</t>
  </si>
  <si>
    <t>07.03.2017</t>
  </si>
  <si>
    <t>KRIDL BBMP</t>
  </si>
  <si>
    <t>22.03.2017</t>
  </si>
  <si>
    <t>As on</t>
  </si>
  <si>
    <t>27.04.2017</t>
  </si>
  <si>
    <t>Clear</t>
  </si>
  <si>
    <t>Construction of Badminton Court at BBMP play ground opposite BDA Complex Austin Town ward No.115,  Vannarpet, Bangalore</t>
  </si>
  <si>
    <t>Construction of Installation RO Water Purifying Unit BDA Flats, Sustin Town, Ward No.115, Vannarpet, Bangalore</t>
  </si>
  <si>
    <t>06.06.2017</t>
  </si>
  <si>
    <t>08.06.2017</t>
  </si>
  <si>
    <t>P</t>
  </si>
  <si>
    <t>p</t>
  </si>
  <si>
    <t>Available Balance</t>
  </si>
  <si>
    <t>Cheque Issued</t>
  </si>
  <si>
    <t>Erection of submersible pump set with laying pipeline with taps Dhobighat ward No.30, Kadugondanahalli</t>
  </si>
  <si>
    <t>Drilling of Borewell and erection of cistern with electrification Dhobighat ward No.30, Kadugondanahalli</t>
  </si>
  <si>
    <t>Construction of Building at Karnataka Sengundhar Sangam # 126, 1st Main, 2nd Stage, Okalipuram, Ward No.96, Bangalore</t>
  </si>
  <si>
    <r>
      <t xml:space="preserve">CAUÀ£ÀªÁr ±Á¯É ºÁUÀÆ MAzÀÄ ¯ÉÊ§æj ¤«Äð¸À®Ä ¨Át¸ÀªÁr ªÁqïð £ÀA.27gÀ ºÀ¼ÉAiÀÄ ¸ÀPÁðj ±Á¯ÉAiÀÄ «¹ÛÃtð 50 </t>
    </r>
    <r>
      <rPr>
        <sz val="11"/>
        <color indexed="8"/>
        <rFont val="Calibri"/>
        <family val="2"/>
      </rPr>
      <t xml:space="preserve">x </t>
    </r>
    <r>
      <rPr>
        <sz val="11"/>
        <color indexed="8"/>
        <rFont val="Nudi 01 e"/>
      </rPr>
      <t>52 CrUÀ¼À ¸ÀÜ¼ÀzÀ°è</t>
    </r>
  </si>
  <si>
    <r>
      <t xml:space="preserve">Construction of Computer hall &amp; Bangalore one Building 1st Floor, Ward No.27, Banasawadi, Bangalore
</t>
    </r>
    <r>
      <rPr>
        <b/>
        <sz val="12"/>
        <color indexed="10"/>
        <rFont val="Cambria"/>
        <family val="1"/>
      </rPr>
      <t>Change of Work:-</t>
    </r>
    <r>
      <rPr>
        <b/>
        <sz val="12"/>
        <color indexed="8"/>
        <rFont val="Cambria"/>
        <family val="1"/>
      </rPr>
      <t xml:space="preserve">
Construction of Computer Hall at Ground Floor ward No.27, Banasawadi, Bangalore</t>
    </r>
  </si>
  <si>
    <r>
      <t xml:space="preserve">2% </t>
    </r>
    <r>
      <rPr>
        <sz val="11"/>
        <color indexed="8"/>
        <rFont val="Calibri"/>
        <family val="2"/>
      </rPr>
      <t>Administrative Charges</t>
    </r>
  </si>
  <si>
    <t>Estimate pending</t>
  </si>
  <si>
    <t>Construction of General and Multispeciality hospital of Sri.Krishna Sevashrama Trust Old Airport-Whitefield Road, Marathalli</t>
  </si>
  <si>
    <t>Construction of New Building for Government Model Kannada Higher Primary &amp; High School at Lingarajapuram Ward No.49,  Bangalore</t>
  </si>
  <si>
    <t>13.09.2017</t>
  </si>
  <si>
    <t>19/14-15</t>
  </si>
  <si>
    <t>23.06.2017</t>
  </si>
  <si>
    <t>Railway</t>
  </si>
  <si>
    <t>12/15-16</t>
  </si>
  <si>
    <t>Construction and Installation RO water Puriflying unit with Drilling of borewell and erection of cistern with electrification, Erection of submersible pump set with laying pipeline with taps Ramachandrapuram 3rd Main Road, Ward No.96, Okalipuram Bangalore</t>
  </si>
  <si>
    <t>Construction and Installation RO water Puriflying unit with Drilling of borewell and erection of cistern with electrification, Erection of submersible pump set with laying pipeline with taps Gopalapura main Road, Ward No.96, Okalipuram, Bangalore</t>
  </si>
  <si>
    <t>Construction of Toilet with Borewell at ITPL halt Station between Krishnarajapuram &amp; Whitefield Railway Stations Ward No.54, Hudi, ITPL Bangalore</t>
  </si>
  <si>
    <t>Construction of Hostel Building (2nd Floor) Sri Somavamsha Sahasrarjuna kshatriya samaj ® # 9, South Central road, Siruru park Road, Seshadripuram, Bangalore</t>
  </si>
  <si>
    <r>
      <t xml:space="preserve">Modernisation &amp; Computerisation of Existing Library Ward No.110, Sampangiramanagara City Civil Court Complex
</t>
    </r>
    <r>
      <rPr>
        <sz val="12"/>
        <color indexed="10"/>
        <rFont val="Cambria"/>
        <family val="1"/>
      </rPr>
      <t>Change of Work:-</t>
    </r>
    <r>
      <rPr>
        <sz val="12"/>
        <color indexed="8"/>
        <rFont val="Cambria"/>
        <family val="1"/>
      </rPr>
      <t xml:space="preserve">
Construction of Computer Lab at Existing Library Building, Ward No.110, Sampangiramanagara City Civil Court Complex.</t>
    </r>
  </si>
  <si>
    <t>Installation of RO Water plant Narashimaiah Compound, Ward No.137, Rayapuram</t>
  </si>
  <si>
    <t>Installation of CC TV camera mahadevapura assembly Constituency</t>
  </si>
  <si>
    <t>Construction of Anganawadi Building &amp; Gym Center at IPD Salappa Layout, Ward No.137 Rayapuram</t>
  </si>
  <si>
    <t>MK Enterprises</t>
  </si>
  <si>
    <t>10/16-17</t>
  </si>
  <si>
    <t>as on 12.10.2017</t>
  </si>
  <si>
    <t>2% Administrative Charges</t>
  </si>
  <si>
    <t>Construction of Stage and Providing Sheet Roof work at PVP School K.H.B Colony, Ward No.101, Kamakshipalya</t>
  </si>
  <si>
    <t>Drilling of Borewell and Erection of cistern with electrification, Erection of submersible pupm set with laying pipeline with taps, Ramachandrapuram 3rd Main Road, ward No.96, Okalipuram, Bangalore</t>
  </si>
  <si>
    <t>Construction &amp; Installation of RO Water Purivying Unit Ramachandrapuram 3rd Main Road, Ward No.96, Okalipuram Bangalore</t>
  </si>
  <si>
    <t>Drilling of Borewell and erection of cistern with electrification, Erection of submersible pupm set with laying pipeline with taps, Gopalapura Main Road,  ward No.96, Okalipuram, Bangalore</t>
  </si>
  <si>
    <t>Construction &amp; Installation of RO Water Purivying Unit Gopalapura Main Road,  Ward No.96, Okalipuram Bangalore</t>
  </si>
  <si>
    <t>24.10.2017</t>
  </si>
  <si>
    <t>8/2015-16</t>
  </si>
  <si>
    <t>5/14-15</t>
  </si>
  <si>
    <t>17/16-17</t>
  </si>
  <si>
    <t>08.11.2017</t>
  </si>
  <si>
    <t>20/14-15</t>
  </si>
  <si>
    <t>Construction of Anganawadi building at Ground Floor at Ward No.27, Banasawadi</t>
  </si>
  <si>
    <t>Construction of Student Hostel Thogata Veera Kshatriya Sangha #22/1 Raja Ram Mohan Roy Road, Ward No.110, Sampangiram Nagar, Bangalore</t>
  </si>
  <si>
    <t>Construction works at Banjara Bhavan, # 16-K, Miller road, Vasanthnagar, Ward No.93, Bangalore</t>
  </si>
  <si>
    <t>Supply of Following medical Equipments to Victoria Hospital, Ward No.139, K.R.Market
1) ABG Machine Radiometer
2) ECG machine 12 Channel
3) Hematology Analyzer Radiometer Fully Automated
4) Unnybiassat Abaktzer Raduineter Fully Automated
5) Portable Ventilators
6) Biochemistry analyzer adiometer Fully Automated
7) Dialysis machine
8) R.O Plant with Ports 100 LPH (Dialysis)
9) Bipap Machines
10) Infusion Pumps B Braum</t>
  </si>
  <si>
    <t>Supply of Following medical Equipments toPediatric and neonatal intensive Care units in Vani Vilas Hospital Ward No.139, K.R.Market
1) Ventilator for PICU &amp; NICU
2) Monitors for PICU &amp; NICU</t>
  </si>
  <si>
    <t>Construction &amp; Installation of RO Water Purifying Unit beside Adiministrative offie Premises in Vani Vilas Hospital Ward No.139, K.R.Market</t>
  </si>
  <si>
    <t>Construction of New Shelter Block Infront of Highrisk Pregnancy Premises in Vani Vilas Hospital Ward No.139, K.R.Market</t>
  </si>
  <si>
    <t>Construction o&amp; Installation of RO Water Purifying Unit Infront of Hifhrisk Pregnancy Premises in Vani Vilas Hospital Ward No.139, K.R.Market</t>
  </si>
  <si>
    <t>Construction of New Toilet Block Infront of Highrisk Pregnancy Premises in Vani Vilas Hospital Ward No.139, K.R.Market</t>
  </si>
  <si>
    <t>Construction of New Toiler Block beside Administrative office Premises in Vani Vilas Hospital Ward No.139, K.R.Market</t>
  </si>
  <si>
    <t>Construction of New Shelter Block beside Administrative office Premises in Vani Vilas Hospital Ward No.139, K.R.Market</t>
  </si>
  <si>
    <t>Construction of Building at Karnataka Welfare Assan for the Blind (NGO) # 69, 1st Main, Nehru Nagar, SC Road, Sheshadripuram, Ward No.94, Gandhinagar, Bangalore</t>
  </si>
  <si>
    <t>Installation of RO Water Purifying Unit along with necessary Accessories 4th Block, Sadbhavana Circle Ward No 108, Sri Rama madira Rajajinagar Assembly</t>
  </si>
  <si>
    <t>Installation of RO Water Purifying Unit along with necessary Accessories ward No.100 Basaveshwaranagara, Rajajinagar Assembly</t>
  </si>
  <si>
    <r>
      <t xml:space="preserve">Construction of Primary Health Centre Building Bidarahalli Hobli, Kannur Grama Panchayat Bangalore East Taluk, Mahadevapura
</t>
    </r>
    <r>
      <rPr>
        <sz val="12"/>
        <color indexed="10"/>
        <rFont val="Cambria"/>
        <family val="1"/>
      </rPr>
      <t>Change of Work:-</t>
    </r>
    <r>
      <rPr>
        <sz val="12"/>
        <color indexed="8"/>
        <rFont val="Cambria"/>
        <family val="1"/>
      </rPr>
      <t xml:space="preserve">
Construction of Primary Health Centre Building at Doddagubbi Village, Bidarahalli Hobli, Kannur Grama Panchayat, Bangalore East Taluk Mahadevapura</t>
    </r>
  </si>
  <si>
    <t>Construction of Class Room at 1st Floor at Govt Higher Primary School Maragondanahalli Village, Bidarahalli Hobli, Bangalore East Taluk, Mahadevapura
ರದ್ದುಪಡಿಸಲಾಗಿದೆ</t>
  </si>
  <si>
    <t>Construction of Samudaya Bhavana Maragondanahalli Village, Bidarahalli Hobli, Bangalore East Taluk Mahadevapura
ರದ್ದುಪಡಿಸಲಾಗಿದೆ</t>
  </si>
  <si>
    <t>Estimate Pendinge</t>
  </si>
  <si>
    <t>Installation of RO Water Purification Unit Vartur (Near Indira Canteen)</t>
  </si>
  <si>
    <t>Installation of RO Water Purifying Unit Chikkanayakanahalli mahadevapura</t>
  </si>
  <si>
    <t>Installation of RO Water Purifying Unit Byrati Mahadevapura</t>
  </si>
  <si>
    <t>Installation of RO Water Purifying Unit Bellishivalaya Mahadevapura</t>
  </si>
  <si>
    <t>Installation of RO Water Purifying Unit Kithaganur Colony Mahadevapura</t>
  </si>
  <si>
    <t>Installation of RO Water Purifying Unit Vartur (Near Varthur Tank)</t>
  </si>
  <si>
    <t>15.06.2018</t>
  </si>
  <si>
    <t>Installation of RO water Ourifier Plant Ward No.138, Chalavadipalya Behind Vinayaka Theatre Bangalore</t>
  </si>
  <si>
    <t>Installation of RO water Ourifier Plant Ward No.138, Ittige Anjanappa Garden, Bangalore</t>
  </si>
  <si>
    <t>Construction of New Toilet Blocks at Cubbon Park Ward No.110, Sampangiramanagara Bangalore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</si>
</sst>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0"/>
    <numFmt numFmtId="191" formatCode="0.00000"/>
  </numFmts>
  <fonts count="59" x14ac:knownFonts="1">
    <font>
      <sz val="11"/>
      <color theme="1"/>
      <name val="Calibri"/>
      <family val="2"/>
      <scheme val="minor"/>
    </font>
    <font>
      <sz val="11"/>
      <color indexed="8"/>
      <name val="Calibri"/>
      <family val="2"/>
    </font>
    <font>
      <sz val="12"/>
      <color indexed="8"/>
      <name val="Nudi Akshar"/>
    </font>
    <font>
      <sz val="12"/>
      <color indexed="8"/>
      <name val="Calibri"/>
      <family val="2"/>
    </font>
    <font>
      <b/>
      <sz val="12"/>
      <color indexed="8"/>
      <name val="Nudi Akshar"/>
    </font>
    <font>
      <sz val="10"/>
      <color indexed="8"/>
      <name val="Nudi Akshar"/>
    </font>
    <font>
      <sz val="12"/>
      <color indexed="8"/>
      <name val="Arial"/>
      <family val="2"/>
    </font>
    <font>
      <b/>
      <sz val="8"/>
      <color indexed="8"/>
      <name val="Arial"/>
      <family val="2"/>
    </font>
    <font>
      <sz val="8"/>
      <color indexed="8"/>
      <name val="Arial"/>
      <family val="2"/>
    </font>
    <font>
      <sz val="8"/>
      <name val="Calibri"/>
      <family val="2"/>
    </font>
    <font>
      <sz val="8"/>
      <color indexed="8"/>
      <name val="Nudi Akshar"/>
    </font>
    <font>
      <b/>
      <sz val="10"/>
      <color indexed="8"/>
      <name val="Arial"/>
      <family val="2"/>
    </font>
    <font>
      <sz val="10"/>
      <color indexed="8"/>
      <name val="Arial"/>
      <family val="2"/>
    </font>
    <font>
      <b/>
      <sz val="11"/>
      <color indexed="8"/>
      <name val="Arial"/>
      <family val="2"/>
    </font>
    <font>
      <sz val="12"/>
      <color indexed="10"/>
      <name val="Nudi Akshar"/>
    </font>
    <font>
      <sz val="8"/>
      <color indexed="8"/>
      <name val="Tunga"/>
      <family val="2"/>
    </font>
    <font>
      <sz val="11"/>
      <color indexed="8"/>
      <name val="Tunga"/>
      <family val="2"/>
    </font>
    <font>
      <sz val="11"/>
      <color indexed="8"/>
      <name val="Tunga"/>
      <family val="2"/>
    </font>
    <font>
      <sz val="10"/>
      <name val="Tunga"/>
      <family val="2"/>
    </font>
    <font>
      <b/>
      <sz val="10"/>
      <name val="Tunga"/>
      <family val="2"/>
    </font>
    <font>
      <b/>
      <sz val="12"/>
      <name val="Tunga"/>
      <family val="2"/>
    </font>
    <font>
      <b/>
      <sz val="11"/>
      <color indexed="8"/>
      <name val="Tunga"/>
      <family val="2"/>
    </font>
    <font>
      <sz val="10"/>
      <color indexed="8"/>
      <name val="Tunga"/>
      <family val="2"/>
    </font>
    <font>
      <sz val="11"/>
      <color indexed="8"/>
      <name val="Nudi 01 e"/>
    </font>
    <font>
      <sz val="11"/>
      <color indexed="8"/>
      <name val="Calibri"/>
      <family val="2"/>
    </font>
    <font>
      <sz val="12"/>
      <name val="Tunga"/>
      <family val="2"/>
    </font>
    <font>
      <b/>
      <sz val="11"/>
      <color indexed="8"/>
      <name val="Nudi 01 e"/>
    </font>
    <font>
      <sz val="11"/>
      <color indexed="8"/>
      <name val="Cambria"/>
      <family val="1"/>
    </font>
    <font>
      <sz val="20"/>
      <name val="Tunga"/>
      <family val="2"/>
    </font>
    <font>
      <b/>
      <sz val="12"/>
      <color indexed="8"/>
      <name val="Nudi 01 e"/>
    </font>
    <font>
      <sz val="12"/>
      <color indexed="8"/>
      <name val="Cambria"/>
      <family val="1"/>
    </font>
    <font>
      <sz val="12"/>
      <color indexed="10"/>
      <name val="Cambria"/>
      <family val="1"/>
    </font>
    <font>
      <b/>
      <sz val="12"/>
      <color indexed="8"/>
      <name val="Cambria"/>
      <family val="1"/>
    </font>
    <font>
      <b/>
      <sz val="12"/>
      <color indexed="10"/>
      <name val="Cambria"/>
      <family val="1"/>
    </font>
    <font>
      <sz val="12"/>
      <color indexed="8"/>
      <name val="Cambria"/>
      <family val="1"/>
    </font>
    <font>
      <sz val="12"/>
      <color indexed="10"/>
      <name val="Cambria"/>
      <family val="1"/>
    </font>
    <font>
      <sz val="12"/>
      <color indexed="8"/>
      <name val="Cambria"/>
      <family val="1"/>
    </font>
    <font>
      <sz val="12"/>
      <color indexed="10"/>
      <name val="Cambria"/>
      <family val="1"/>
    </font>
    <font>
      <b/>
      <sz val="12"/>
      <color indexed="8"/>
      <name val="Nudi Akshara-11"/>
    </font>
    <font>
      <b/>
      <sz val="11"/>
      <color theme="1"/>
      <name val="Calibri"/>
      <family val="2"/>
      <scheme val="minor"/>
    </font>
    <font>
      <b/>
      <sz val="10"/>
      <color theme="1"/>
      <name val="Tunga"/>
      <family val="2"/>
    </font>
    <font>
      <sz val="10"/>
      <color theme="1"/>
      <name val="Tunga"/>
      <family val="2"/>
    </font>
    <font>
      <sz val="10"/>
      <color rgb="FFFF0000"/>
      <name val="Tunga"/>
      <family val="2"/>
    </font>
    <font>
      <sz val="11"/>
      <color indexed="8"/>
      <name val="Calibri"/>
      <family val="2"/>
      <scheme val="minor"/>
    </font>
    <font>
      <sz val="10"/>
      <color theme="1"/>
      <name val="Calibri"/>
      <family val="2"/>
      <scheme val="minor"/>
    </font>
    <font>
      <b/>
      <sz val="10"/>
      <color theme="1"/>
      <name val="Calibri"/>
      <family val="2"/>
      <scheme val="minor"/>
    </font>
    <font>
      <sz val="12"/>
      <color indexed="8"/>
      <name val="Calibri"/>
      <family val="2"/>
      <scheme val="minor"/>
    </font>
    <font>
      <sz val="11"/>
      <color indexed="8"/>
      <name val="Cambria"/>
      <family val="1"/>
      <scheme val="major"/>
    </font>
    <font>
      <b/>
      <sz val="10"/>
      <color rgb="FFFF0000"/>
      <name val="Tunga"/>
      <family val="2"/>
    </font>
    <font>
      <sz val="8"/>
      <color rgb="FFFF0000"/>
      <name val="Nudi Akshar"/>
    </font>
    <font>
      <sz val="11"/>
      <color rgb="FFFF0000"/>
      <name val="Tunga"/>
      <family val="2"/>
    </font>
    <font>
      <sz val="12"/>
      <color indexed="8"/>
      <name val="Cambria"/>
      <family val="1"/>
      <scheme val="major"/>
    </font>
    <font>
      <sz val="11"/>
      <color rgb="FFFF0000"/>
      <name val="Cambria"/>
      <family val="1"/>
      <scheme val="major"/>
    </font>
    <font>
      <sz val="12"/>
      <color theme="1"/>
      <name val="Cambria"/>
      <family val="1"/>
      <scheme val="major"/>
    </font>
    <font>
      <sz val="12"/>
      <color theme="1"/>
      <name val="Cambria"/>
      <family val="1"/>
    </font>
    <font>
      <b/>
      <sz val="12"/>
      <color theme="1"/>
      <name val="Cambria"/>
      <family val="1"/>
      <scheme val="major"/>
    </font>
    <font>
      <sz val="12"/>
      <name val="Cambria"/>
      <family val="1"/>
      <scheme val="major"/>
    </font>
    <font>
      <sz val="18"/>
      <color theme="1"/>
      <name val="Cambria"/>
      <family val="1"/>
      <scheme val="major"/>
    </font>
    <font>
      <sz val="13"/>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99">
    <xf numFmtId="0" fontId="0" fillId="0" borderId="0" xfId="0"/>
    <xf numFmtId="0" fontId="5" fillId="0" borderId="0" xfId="0" applyFont="1" applyAlignment="1">
      <alignment horizontal="center" vertical="center" wrapText="1"/>
    </xf>
    <xf numFmtId="2"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191" fontId="8" fillId="0" borderId="1" xfId="0" applyNumberFormat="1" applyFont="1" applyBorder="1" applyAlignment="1">
      <alignment horizontal="center" vertical="center" wrapText="1"/>
    </xf>
    <xf numFmtId="191" fontId="2" fillId="0" borderId="1" xfId="0" applyNumberFormat="1" applyFont="1" applyBorder="1" applyAlignment="1">
      <alignment horizontal="center" vertical="center" wrapText="1"/>
    </xf>
    <xf numFmtId="191" fontId="14" fillId="0" borderId="1" xfId="0" applyNumberFormat="1" applyFont="1" applyBorder="1" applyAlignment="1">
      <alignment horizontal="center" vertical="center" wrapText="1"/>
    </xf>
    <xf numFmtId="191" fontId="2" fillId="0" borderId="0" xfId="0" applyNumberFormat="1" applyFont="1" applyAlignment="1">
      <alignment horizontal="center" vertical="center" wrapText="1"/>
    </xf>
    <xf numFmtId="0" fontId="15" fillId="0" borderId="1" xfId="0" applyFont="1" applyBorder="1" applyAlignment="1">
      <alignment horizontal="center" vertical="center" wrapText="1"/>
    </xf>
    <xf numFmtId="0" fontId="10" fillId="0" borderId="0" xfId="0" applyFont="1" applyAlignment="1">
      <alignment horizontal="center" vertical="center" wrapText="1"/>
    </xf>
    <xf numFmtId="191" fontId="8" fillId="0" borderId="0" xfId="0" applyNumberFormat="1" applyFont="1" applyAlignment="1">
      <alignment horizontal="center" vertical="center" wrapText="1"/>
    </xf>
    <xf numFmtId="191" fontId="10"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16" fillId="0" borderId="1" xfId="0" applyFont="1" applyBorder="1" applyAlignment="1">
      <alignment vertical="top" wrapText="1"/>
    </xf>
    <xf numFmtId="0" fontId="17" fillId="0" borderId="1" xfId="0" applyFont="1" applyBorder="1" applyAlignment="1">
      <alignment vertical="top" wrapText="1"/>
    </xf>
    <xf numFmtId="0" fontId="16" fillId="0" borderId="0" xfId="0" applyFont="1" applyAlignment="1">
      <alignment vertical="top" wrapText="1"/>
    </xf>
    <xf numFmtId="2" fontId="6" fillId="0" borderId="1" xfId="0" applyNumberFormat="1" applyFont="1" applyBorder="1" applyAlignment="1">
      <alignment horizontal="center" vertical="center" wrapText="1"/>
    </xf>
    <xf numFmtId="184" fontId="8"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184" fontId="6" fillId="0" borderId="1" xfId="0" applyNumberFormat="1" applyFont="1" applyBorder="1" applyAlignment="1">
      <alignment horizontal="center" vertical="center" wrapText="1"/>
    </xf>
    <xf numFmtId="184" fontId="2"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top" wrapText="1"/>
    </xf>
    <xf numFmtId="0" fontId="18" fillId="0" borderId="0" xfId="0" applyFont="1" applyAlignment="1">
      <alignment vertical="top" wrapText="1"/>
    </xf>
    <xf numFmtId="0" fontId="18" fillId="0" borderId="0" xfId="0" applyFont="1" applyAlignment="1">
      <alignment horizontal="center" vertical="top" wrapText="1"/>
    </xf>
    <xf numFmtId="0" fontId="40" fillId="0" borderId="1" xfId="0" applyFont="1" applyBorder="1" applyAlignment="1">
      <alignment horizontal="center" vertical="center" wrapText="1"/>
    </xf>
    <xf numFmtId="0" fontId="41" fillId="0" borderId="1" xfId="0" applyFont="1" applyBorder="1" applyAlignment="1">
      <alignment horizontal="left" vertical="center" wrapText="1"/>
    </xf>
    <xf numFmtId="2" fontId="41" fillId="0" borderId="1" xfId="0" applyNumberFormat="1" applyFont="1" applyBorder="1" applyAlignment="1">
      <alignment horizontal="center" vertical="center" wrapText="1"/>
    </xf>
    <xf numFmtId="2" fontId="40" fillId="0" borderId="1" xfId="0" applyNumberFormat="1" applyFont="1" applyBorder="1" applyAlignment="1">
      <alignment horizontal="center" vertical="center" wrapText="1"/>
    </xf>
    <xf numFmtId="0" fontId="16" fillId="0" borderId="1" xfId="0" applyFont="1" applyBorder="1" applyAlignment="1">
      <alignment horizontal="center" vertical="top" wrapText="1"/>
    </xf>
    <xf numFmtId="0" fontId="19" fillId="0" borderId="1" xfId="0" applyFont="1" applyBorder="1" applyAlignment="1">
      <alignment horizontal="center" vertical="center" wrapText="1"/>
    </xf>
    <xf numFmtId="0" fontId="20" fillId="0" borderId="0" xfId="0" applyFont="1" applyAlignment="1">
      <alignment horizontal="center" vertical="top" wrapText="1"/>
    </xf>
    <xf numFmtId="0" fontId="18" fillId="0" borderId="1" xfId="0" applyFont="1" applyBorder="1" applyAlignment="1">
      <alignment horizontal="center" vertical="top" wrapText="1"/>
    </xf>
    <xf numFmtId="0" fontId="10" fillId="0" borderId="0" xfId="0" applyFont="1" applyBorder="1" applyAlignment="1">
      <alignment horizontal="center" vertical="center" wrapText="1"/>
    </xf>
    <xf numFmtId="0" fontId="17" fillId="0" borderId="0" xfId="0" applyFont="1" applyBorder="1" applyAlignment="1">
      <alignment vertical="top" wrapText="1"/>
    </xf>
    <xf numFmtId="0" fontId="16" fillId="0" borderId="0" xfId="0" applyFont="1" applyBorder="1" applyAlignment="1">
      <alignment horizontal="center" vertical="top" wrapText="1"/>
    </xf>
    <xf numFmtId="0" fontId="18" fillId="0" borderId="2" xfId="0" applyFont="1" applyBorder="1" applyAlignment="1">
      <alignment horizontal="center" vertical="top" wrapText="1"/>
    </xf>
    <xf numFmtId="0" fontId="18" fillId="0" borderId="0" xfId="0" applyFont="1" applyBorder="1" applyAlignment="1">
      <alignment horizontal="center" vertical="top" wrapText="1"/>
    </xf>
    <xf numFmtId="0" fontId="2" fillId="0" borderId="1" xfId="0" applyFont="1" applyBorder="1" applyAlignment="1">
      <alignment horizontal="center" vertical="center" wrapText="1"/>
    </xf>
    <xf numFmtId="0" fontId="20" fillId="0" borderId="0" xfId="0" applyFont="1" applyAlignment="1">
      <alignment vertical="top" wrapText="1"/>
    </xf>
    <xf numFmtId="2" fontId="16" fillId="0" borderId="1" xfId="0" applyNumberFormat="1" applyFont="1" applyBorder="1" applyAlignment="1">
      <alignment horizontal="center" vertical="top" wrapText="1"/>
    </xf>
    <xf numFmtId="2" fontId="21" fillId="0" borderId="1" xfId="0" applyNumberFormat="1" applyFont="1" applyBorder="1" applyAlignment="1">
      <alignment horizontal="center" vertical="top" wrapText="1"/>
    </xf>
    <xf numFmtId="2" fontId="4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2" fontId="40" fillId="0" borderId="1" xfId="0" applyNumberFormat="1" applyFont="1" applyBorder="1" applyAlignment="1">
      <alignment horizontal="center" vertical="center" wrapText="1"/>
    </xf>
    <xf numFmtId="0" fontId="22" fillId="0" borderId="1" xfId="0" applyFont="1" applyBorder="1" applyAlignment="1">
      <alignment vertical="top" wrapText="1"/>
    </xf>
    <xf numFmtId="2" fontId="42" fillId="0" borderId="1" xfId="0" applyNumberFormat="1" applyFont="1" applyBorder="1" applyAlignment="1">
      <alignment horizontal="center" vertical="center" wrapText="1"/>
    </xf>
    <xf numFmtId="0" fontId="25" fillId="0" borderId="0" xfId="0" applyFont="1" applyAlignment="1">
      <alignment horizontal="center" vertical="top" wrapText="1"/>
    </xf>
    <xf numFmtId="0" fontId="25" fillId="0" borderId="0" xfId="0" applyFont="1" applyAlignment="1">
      <alignment vertical="top" wrapText="1"/>
    </xf>
    <xf numFmtId="0" fontId="18" fillId="0" borderId="1" xfId="0" applyFont="1" applyBorder="1" applyAlignment="1">
      <alignment horizontal="center" vertical="center" wrapText="1"/>
    </xf>
    <xf numFmtId="0" fontId="17" fillId="0" borderId="0" xfId="0" applyFont="1" applyAlignment="1">
      <alignment vertical="top" wrapText="1"/>
    </xf>
    <xf numFmtId="0" fontId="23" fillId="0" borderId="1" xfId="0" applyFont="1" applyBorder="1" applyAlignment="1">
      <alignment vertical="top" wrapText="1"/>
    </xf>
    <xf numFmtId="0" fontId="43" fillId="0" borderId="1" xfId="0" applyFont="1" applyBorder="1" applyAlignment="1">
      <alignment vertical="top" wrapText="1"/>
    </xf>
    <xf numFmtId="2" fontId="41" fillId="0" borderId="1" xfId="0" applyNumberFormat="1" applyFont="1" applyBorder="1" applyAlignment="1">
      <alignment horizontal="center" vertical="center" wrapText="1"/>
    </xf>
    <xf numFmtId="2" fontId="0" fillId="0" borderId="0" xfId="0" applyNumberFormat="1"/>
    <xf numFmtId="2" fontId="44" fillId="0" borderId="1" xfId="0" applyNumberFormat="1" applyFont="1" applyBorder="1" applyAlignment="1">
      <alignment horizontal="center" vertical="center" wrapText="1"/>
    </xf>
    <xf numFmtId="2" fontId="45" fillId="0" borderId="1" xfId="0" applyNumberFormat="1" applyFont="1" applyBorder="1" applyAlignment="1">
      <alignment horizontal="center" vertical="center" wrapText="1"/>
    </xf>
    <xf numFmtId="2" fontId="46" fillId="0" borderId="0" xfId="0" applyNumberFormat="1" applyFont="1" applyAlignment="1">
      <alignment horizontal="center" vertical="center" wrapText="1"/>
    </xf>
    <xf numFmtId="2" fontId="41" fillId="0" borderId="1" xfId="0" applyNumberFormat="1" applyFont="1" applyBorder="1" applyAlignment="1">
      <alignment horizontal="center" vertical="center" wrapText="1"/>
    </xf>
    <xf numFmtId="0" fontId="47" fillId="0" borderId="1" xfId="0" applyFont="1" applyBorder="1" applyAlignment="1">
      <alignment vertical="top" wrapText="1"/>
    </xf>
    <xf numFmtId="0" fontId="26" fillId="0" borderId="1" xfId="0" applyFont="1" applyBorder="1" applyAlignment="1">
      <alignment vertical="top" wrapText="1"/>
    </xf>
    <xf numFmtId="2" fontId="41"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42" fillId="0" borderId="1" xfId="0" applyFont="1" applyBorder="1" applyAlignment="1">
      <alignment horizontal="left" vertical="center" wrapText="1"/>
    </xf>
    <xf numFmtId="2" fontId="48"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vertical="top" wrapText="1"/>
    </xf>
    <xf numFmtId="2" fontId="41"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2" fontId="41" fillId="0" borderId="1" xfId="0" applyNumberFormat="1" applyFont="1" applyBorder="1" applyAlignment="1">
      <alignment horizontal="center" vertical="center" wrapText="1"/>
    </xf>
    <xf numFmtId="2" fontId="41" fillId="2" borderId="1" xfId="0" applyNumberFormat="1" applyFont="1" applyFill="1" applyBorder="1" applyAlignment="1">
      <alignment horizontal="center" vertical="center" wrapText="1"/>
    </xf>
    <xf numFmtId="0" fontId="51" fillId="0" borderId="0" xfId="0" applyFont="1" applyAlignment="1">
      <alignment horizontal="center" vertical="center" wrapText="1"/>
    </xf>
    <xf numFmtId="2" fontId="19" fillId="0" borderId="1" xfId="0" applyNumberFormat="1" applyFont="1" applyBorder="1" applyAlignment="1">
      <alignment horizontal="center" vertical="center" wrapText="1"/>
    </xf>
    <xf numFmtId="2" fontId="4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2" fontId="0" fillId="0" borderId="3" xfId="0" applyNumberFormat="1" applyBorder="1" applyAlignment="1">
      <alignment horizontal="center" vertical="center"/>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0" fillId="0" borderId="1" xfId="0" applyBorder="1" applyAlignment="1">
      <alignment horizontal="left" vertical="center" wrapText="1"/>
    </xf>
    <xf numFmtId="2" fontId="41" fillId="0" borderId="3" xfId="0" applyNumberFormat="1" applyFont="1" applyBorder="1" applyAlignment="1">
      <alignment horizontal="center" vertical="center" wrapText="1"/>
    </xf>
    <xf numFmtId="0" fontId="52" fillId="0" borderId="1" xfId="0" applyFont="1" applyBorder="1" applyAlignment="1">
      <alignment vertical="top" wrapText="1"/>
    </xf>
    <xf numFmtId="0" fontId="10"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2" fontId="18" fillId="3"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41" fillId="3" borderId="1" xfId="0" applyNumberFormat="1" applyFont="1" applyFill="1" applyBorder="1" applyAlignment="1">
      <alignment horizontal="center" vertical="center" wrapText="1"/>
    </xf>
    <xf numFmtId="2" fontId="40" fillId="0" borderId="1" xfId="0" applyNumberFormat="1" applyFont="1" applyBorder="1" applyAlignment="1">
      <alignment horizontal="center" vertical="center" wrapText="1"/>
    </xf>
    <xf numFmtId="2" fontId="41"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3" fillId="0" borderId="1" xfId="0" applyFont="1" applyBorder="1" applyAlignment="1">
      <alignment horizontal="justify" vertical="justify" wrapText="1"/>
    </xf>
    <xf numFmtId="0" fontId="23" fillId="2" borderId="1" xfId="0" applyFont="1" applyFill="1" applyBorder="1" applyAlignment="1">
      <alignment horizontal="justify" vertical="justify" wrapText="1"/>
    </xf>
    <xf numFmtId="0" fontId="43" fillId="3" borderId="1" xfId="0" applyFont="1" applyFill="1" applyBorder="1" applyAlignment="1">
      <alignment horizontal="justify" vertical="justify" wrapText="1"/>
    </xf>
    <xf numFmtId="0" fontId="43" fillId="0" borderId="1" xfId="0" applyFont="1" applyBorder="1" applyAlignment="1">
      <alignment horizontal="justify" vertical="justify" wrapText="1"/>
    </xf>
    <xf numFmtId="0" fontId="47" fillId="0" borderId="1" xfId="0" applyFont="1" applyBorder="1" applyAlignment="1">
      <alignment horizontal="justify" vertical="justify" wrapText="1"/>
    </xf>
    <xf numFmtId="0" fontId="27" fillId="0" borderId="1" xfId="0" applyFont="1" applyBorder="1" applyAlignment="1">
      <alignment horizontal="justify" vertical="justify" wrapText="1"/>
    </xf>
    <xf numFmtId="0" fontId="53" fillId="0" borderId="1" xfId="0" applyFont="1" applyFill="1" applyBorder="1" applyAlignment="1">
      <alignment horizontal="center" vertical="center" wrapText="1"/>
    </xf>
    <xf numFmtId="0" fontId="18" fillId="0" borderId="0" xfId="0" applyFont="1" applyBorder="1" applyAlignment="1">
      <alignment vertical="top" wrapText="1"/>
    </xf>
    <xf numFmtId="0" fontId="53" fillId="0" borderId="1" xfId="0" applyFont="1" applyFill="1" applyBorder="1" applyAlignment="1">
      <alignment horizontal="left" vertical="center" wrapText="1"/>
    </xf>
    <xf numFmtId="2" fontId="53" fillId="0" borderId="1" xfId="0" applyNumberFormat="1"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1" xfId="0" applyFont="1" applyFill="1" applyBorder="1" applyAlignment="1">
      <alignment horizontal="left" vertical="center" wrapText="1"/>
    </xf>
    <xf numFmtId="2" fontId="53" fillId="3" borderId="1" xfId="0" applyNumberFormat="1" applyFont="1" applyFill="1" applyBorder="1" applyAlignment="1">
      <alignment horizontal="center" vertical="center" wrapText="1"/>
    </xf>
    <xf numFmtId="0" fontId="16" fillId="0" borderId="0" xfId="0" applyFont="1" applyBorder="1" applyAlignment="1">
      <alignment vertical="top" wrapText="1"/>
    </xf>
    <xf numFmtId="2" fontId="53" fillId="0" borderId="0" xfId="0" applyNumberFormat="1" applyFont="1" applyFill="1" applyBorder="1" applyAlignment="1">
      <alignment horizontal="center" vertical="center" wrapText="1"/>
    </xf>
    <xf numFmtId="2" fontId="2" fillId="0" borderId="0" xfId="0" applyNumberFormat="1" applyFont="1" applyBorder="1" applyAlignment="1">
      <alignment horizontal="center" vertical="center" wrapText="1"/>
    </xf>
    <xf numFmtId="0" fontId="16" fillId="0" borderId="1" xfId="0" applyFont="1" applyBorder="1" applyAlignment="1">
      <alignment horizontal="right" vertical="top" wrapText="1"/>
    </xf>
    <xf numFmtId="0" fontId="0" fillId="0" borderId="0" xfId="0" applyFill="1"/>
    <xf numFmtId="0" fontId="2" fillId="0" borderId="0" xfId="0" applyFont="1" applyFill="1" applyAlignment="1">
      <alignment horizontal="center" vertical="center" wrapText="1"/>
    </xf>
    <xf numFmtId="0" fontId="0" fillId="0" borderId="1" xfId="0" applyFill="1" applyBorder="1"/>
    <xf numFmtId="2" fontId="0" fillId="0" borderId="1" xfId="0" applyNumberFormat="1" applyFill="1" applyBorder="1" applyAlignment="1">
      <alignment horizontal="center"/>
    </xf>
    <xf numFmtId="0" fontId="55" fillId="0"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2" fontId="0" fillId="0" borderId="1" xfId="0" applyNumberFormat="1" applyBorder="1"/>
    <xf numFmtId="0" fontId="0" fillId="0" borderId="4" xfId="0" applyFill="1" applyBorder="1"/>
    <xf numFmtId="0" fontId="53" fillId="0" borderId="0" xfId="0" applyFont="1" applyFill="1" applyBorder="1" applyAlignment="1">
      <alignment horizontal="center" vertical="center" wrapText="1"/>
    </xf>
    <xf numFmtId="14" fontId="0" fillId="0" borderId="1" xfId="0" applyNumberFormat="1" applyBorder="1"/>
    <xf numFmtId="0" fontId="39" fillId="0" borderId="0" xfId="0" applyFont="1"/>
    <xf numFmtId="2" fontId="56" fillId="0"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2" fontId="41" fillId="0" borderId="1" xfId="0" applyNumberFormat="1" applyFont="1" applyFill="1" applyBorder="1" applyAlignment="1">
      <alignment horizontal="right" vertical="center" wrapText="1"/>
    </xf>
    <xf numFmtId="0" fontId="46" fillId="0" borderId="0" xfId="0" applyFont="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29" fillId="0" borderId="1" xfId="0" applyFont="1" applyBorder="1" applyAlignment="1">
      <alignment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2" fontId="41" fillId="0" borderId="1" xfId="0" applyNumberFormat="1" applyFont="1" applyBorder="1" applyAlignment="1">
      <alignment horizontal="center" vertical="center" wrapText="1"/>
    </xf>
    <xf numFmtId="2" fontId="16"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0" fontId="53" fillId="0" borderId="1" xfId="0" applyFont="1" applyFill="1" applyBorder="1" applyAlignment="1">
      <alignment horizontal="center" vertical="center" wrapText="1"/>
    </xf>
    <xf numFmtId="2" fontId="41" fillId="0" borderId="1" xfId="0" applyNumberFormat="1"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5" fillId="0" borderId="1" xfId="0" applyFont="1" applyFill="1" applyBorder="1" applyAlignment="1">
      <alignment horizontal="left" vertical="center" wrapText="1"/>
    </xf>
    <xf numFmtId="0" fontId="53" fillId="0" borderId="1" xfId="0" applyFont="1" applyFill="1" applyBorder="1" applyAlignment="1">
      <alignment horizontal="center" vertical="center" wrapText="1"/>
    </xf>
    <xf numFmtId="0" fontId="26" fillId="0" borderId="0" xfId="0" applyFont="1" applyBorder="1" applyAlignment="1">
      <alignment vertical="top" wrapText="1"/>
    </xf>
    <xf numFmtId="0" fontId="46" fillId="0" borderId="0" xfId="0" applyFont="1" applyFill="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left" vertical="center" wrapText="1"/>
    </xf>
    <xf numFmtId="2" fontId="53" fillId="0" borderId="1" xfId="0" applyNumberFormat="1" applyFont="1" applyFill="1" applyBorder="1" applyAlignment="1">
      <alignment horizontal="center" vertical="center" wrapText="1"/>
    </xf>
    <xf numFmtId="0" fontId="46" fillId="0" borderId="0" xfId="0" applyFont="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5" fillId="0" borderId="1" xfId="0" applyFont="1" applyFill="1" applyBorder="1" applyAlignment="1">
      <alignment horizontal="left" vertical="center"/>
    </xf>
    <xf numFmtId="0" fontId="55" fillId="0" borderId="1" xfId="0" applyFont="1" applyFill="1" applyBorder="1" applyAlignment="1">
      <alignment horizontal="left" vertical="top"/>
    </xf>
    <xf numFmtId="0" fontId="38" fillId="0" borderId="1" xfId="0" applyFont="1" applyBorder="1" applyAlignment="1">
      <alignment wrapText="1"/>
    </xf>
    <xf numFmtId="0" fontId="53" fillId="0" borderId="1" xfId="0" applyFont="1" applyFill="1" applyBorder="1" applyAlignment="1">
      <alignment horizontal="center" vertical="center" wrapText="1"/>
    </xf>
    <xf numFmtId="0" fontId="55" fillId="0" borderId="1" xfId="0" applyFont="1" applyFill="1" applyBorder="1" applyAlignment="1">
      <alignment horizontal="left" vertical="center"/>
    </xf>
    <xf numFmtId="0" fontId="40" fillId="0" borderId="1" xfId="0" applyFont="1" applyBorder="1" applyAlignment="1">
      <alignment horizontal="center" vertical="center" wrapText="1"/>
    </xf>
    <xf numFmtId="2" fontId="40" fillId="0" borderId="1" xfId="0" applyNumberFormat="1" applyFont="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left" vertical="top" wrapText="1"/>
    </xf>
    <xf numFmtId="0" fontId="48" fillId="0" borderId="1" xfId="0" applyFont="1" applyBorder="1" applyAlignment="1">
      <alignment horizontal="center" vertical="center" wrapText="1"/>
    </xf>
    <xf numFmtId="2" fontId="48"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8" fillId="0" borderId="5" xfId="0" applyFont="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5" fillId="0" borderId="1" xfId="0" applyFont="1" applyFill="1" applyBorder="1" applyAlignment="1">
      <alignment horizontal="left" vertical="center"/>
    </xf>
    <xf numFmtId="0" fontId="53" fillId="0" borderId="1"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25" fillId="0" borderId="0" xfId="0" applyFont="1" applyAlignment="1">
      <alignment horizontal="center" vertical="top" wrapText="1"/>
    </xf>
    <xf numFmtId="0" fontId="25" fillId="0" borderId="0" xfId="0" applyFont="1" applyAlignment="1">
      <alignment horizontal="left" vertical="top" wrapText="1"/>
    </xf>
    <xf numFmtId="0" fontId="55" fillId="0" borderId="1" xfId="0" applyFont="1" applyFill="1" applyBorder="1" applyAlignment="1">
      <alignment horizontal="left" vertical="top"/>
    </xf>
    <xf numFmtId="0" fontId="2" fillId="0" borderId="0" xfId="0" applyFont="1" applyFill="1" applyAlignment="1">
      <alignment horizontal="center" vertical="center" wrapText="1"/>
    </xf>
    <xf numFmtId="0" fontId="28" fillId="0" borderId="0" xfId="0" applyFont="1" applyBorder="1" applyAlignment="1">
      <alignment horizontal="center" vertical="top" wrapText="1"/>
    </xf>
    <xf numFmtId="0" fontId="0" fillId="0" borderId="0" xfId="0" applyFill="1" applyAlignment="1">
      <alignment horizontal="center" vertical="center" wrapText="1"/>
    </xf>
    <xf numFmtId="0" fontId="0" fillId="0" borderId="0" xfId="0" applyFill="1" applyAlignment="1">
      <alignment horizontal="center" vertical="center"/>
    </xf>
    <xf numFmtId="0" fontId="18" fillId="0" borderId="0" xfId="0" applyFont="1" applyBorder="1" applyAlignment="1">
      <alignment horizontal="center" vertical="top" wrapText="1"/>
    </xf>
    <xf numFmtId="0" fontId="16" fillId="0" borderId="1" xfId="0" applyFont="1" applyBorder="1" applyAlignment="1">
      <alignment horizontal="center" vertical="top" wrapText="1"/>
    </xf>
    <xf numFmtId="0" fontId="54" fillId="0"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115" zoomScaleNormal="115" workbookViewId="0">
      <selection activeCell="C7" sqref="C7"/>
    </sheetView>
  </sheetViews>
  <sheetFormatPr defaultColWidth="9.109375" defaultRowHeight="19.8" x14ac:dyDescent="0.3"/>
  <cols>
    <col min="1" max="1" width="4.109375" style="6" customWidth="1"/>
    <col min="2" max="2" width="48.6640625" style="23" customWidth="1"/>
    <col min="3" max="3" width="9.33203125" style="7" customWidth="1"/>
    <col min="4" max="4" width="9.44140625" style="19" customWidth="1"/>
    <col min="5" max="5" width="11.88671875" style="1" customWidth="1"/>
    <col min="6" max="6" width="11.5546875" style="28" customWidth="1"/>
    <col min="7" max="7" width="12.6640625" style="15" customWidth="1"/>
    <col min="8" max="8" width="10.5546875" style="32" customWidth="1"/>
    <col min="9" max="16384" width="9.109375" style="6"/>
  </cols>
  <sheetData>
    <row r="1" spans="1:8" s="31" customFormat="1" ht="21.6" x14ac:dyDescent="0.3">
      <c r="A1" s="174" t="s">
        <v>188</v>
      </c>
      <c r="B1" s="174"/>
      <c r="C1" s="174"/>
      <c r="D1" s="174"/>
      <c r="E1" s="174"/>
      <c r="F1" s="174"/>
      <c r="G1" s="174"/>
    </row>
    <row r="2" spans="1:8" s="31" customFormat="1" ht="21.6" x14ac:dyDescent="0.3">
      <c r="A2" s="47"/>
      <c r="B2" s="47"/>
      <c r="C2" s="39"/>
      <c r="D2" s="39"/>
      <c r="E2" s="39"/>
      <c r="F2" s="39"/>
      <c r="G2" s="39"/>
    </row>
    <row r="3" spans="1:8" s="31" customFormat="1" ht="24" customHeight="1" x14ac:dyDescent="0.3">
      <c r="A3" s="175" t="s">
        <v>190</v>
      </c>
      <c r="B3" s="175"/>
      <c r="C3" s="175"/>
      <c r="D3" s="175"/>
      <c r="E3" s="39"/>
      <c r="F3" s="39"/>
      <c r="G3" s="39" t="s">
        <v>191</v>
      </c>
    </row>
    <row r="4" spans="1:8" s="31" customFormat="1" ht="18.600000000000001" x14ac:dyDescent="0.3">
      <c r="C4" s="32"/>
      <c r="D4" s="32"/>
      <c r="E4" s="32"/>
      <c r="F4" s="32"/>
      <c r="G4" s="32"/>
    </row>
    <row r="5" spans="1:8" s="32" customFormat="1" ht="55.5" customHeight="1" x14ac:dyDescent="0.3">
      <c r="A5" s="38" t="s">
        <v>181</v>
      </c>
      <c r="B5" s="38" t="s">
        <v>182</v>
      </c>
      <c r="C5" s="38" t="s">
        <v>183</v>
      </c>
      <c r="D5" s="38" t="s">
        <v>184</v>
      </c>
      <c r="E5" s="38" t="s">
        <v>185</v>
      </c>
      <c r="F5" s="38" t="s">
        <v>176</v>
      </c>
      <c r="G5" s="38" t="s">
        <v>186</v>
      </c>
      <c r="H5" s="38" t="s">
        <v>187</v>
      </c>
    </row>
    <row r="6" spans="1:8" s="32" customFormat="1" ht="18.600000000000001" x14ac:dyDescent="0.3">
      <c r="A6" s="38">
        <v>1</v>
      </c>
      <c r="B6" s="38">
        <v>2</v>
      </c>
      <c r="C6" s="38">
        <v>3</v>
      </c>
      <c r="D6" s="38">
        <v>4</v>
      </c>
      <c r="E6" s="38">
        <v>5</v>
      </c>
      <c r="F6" s="38">
        <v>6</v>
      </c>
      <c r="G6" s="38">
        <v>7</v>
      </c>
      <c r="H6" s="38">
        <v>8</v>
      </c>
    </row>
    <row r="7" spans="1:8" ht="45.75" customHeight="1" x14ac:dyDescent="0.3">
      <c r="A7" s="20">
        <v>1</v>
      </c>
      <c r="B7" s="21" t="s">
        <v>85</v>
      </c>
      <c r="C7" s="48">
        <v>2.5</v>
      </c>
      <c r="D7" s="37" t="s">
        <v>67</v>
      </c>
      <c r="E7" s="37" t="s">
        <v>86</v>
      </c>
      <c r="F7" s="48">
        <v>2.5</v>
      </c>
      <c r="G7" s="48">
        <f>C7-F7</f>
        <v>0</v>
      </c>
      <c r="H7" s="40"/>
    </row>
    <row r="8" spans="1:8" ht="45.75" customHeight="1" x14ac:dyDescent="0.3">
      <c r="A8" s="20">
        <v>2</v>
      </c>
      <c r="B8" s="22" t="s">
        <v>87</v>
      </c>
      <c r="C8" s="48">
        <v>15</v>
      </c>
      <c r="D8" s="37" t="s">
        <v>67</v>
      </c>
      <c r="E8" s="37" t="s">
        <v>66</v>
      </c>
      <c r="F8" s="48">
        <v>15</v>
      </c>
      <c r="G8" s="48">
        <f t="shared" ref="G8:G29" si="0">C8-F8</f>
        <v>0</v>
      </c>
      <c r="H8" s="40"/>
    </row>
    <row r="9" spans="1:8" ht="45.75" customHeight="1" x14ac:dyDescent="0.3">
      <c r="A9" s="20">
        <v>3</v>
      </c>
      <c r="B9" s="22" t="s">
        <v>88</v>
      </c>
      <c r="C9" s="48">
        <v>5</v>
      </c>
      <c r="D9" s="37" t="s">
        <v>67</v>
      </c>
      <c r="E9" s="37" t="s">
        <v>66</v>
      </c>
      <c r="F9" s="48">
        <v>5</v>
      </c>
      <c r="G9" s="48">
        <f t="shared" si="0"/>
        <v>0</v>
      </c>
      <c r="H9" s="40"/>
    </row>
    <row r="10" spans="1:8" ht="45.75" customHeight="1" x14ac:dyDescent="0.3">
      <c r="A10" s="20">
        <v>4</v>
      </c>
      <c r="B10" s="22" t="s">
        <v>89</v>
      </c>
      <c r="C10" s="48">
        <v>10</v>
      </c>
      <c r="D10" s="37" t="s">
        <v>67</v>
      </c>
      <c r="E10" s="37" t="s">
        <v>66</v>
      </c>
      <c r="F10" s="48">
        <v>10</v>
      </c>
      <c r="G10" s="48">
        <f t="shared" si="0"/>
        <v>0</v>
      </c>
      <c r="H10" s="40"/>
    </row>
    <row r="11" spans="1:8" ht="45.75" customHeight="1" x14ac:dyDescent="0.3">
      <c r="A11" s="20">
        <v>5</v>
      </c>
      <c r="B11" s="22" t="s">
        <v>90</v>
      </c>
      <c r="C11" s="48">
        <v>15</v>
      </c>
      <c r="D11" s="37" t="s">
        <v>67</v>
      </c>
      <c r="E11" s="37" t="s">
        <v>66</v>
      </c>
      <c r="F11" s="48">
        <v>15</v>
      </c>
      <c r="G11" s="48">
        <f t="shared" si="0"/>
        <v>0</v>
      </c>
      <c r="H11" s="40"/>
    </row>
    <row r="12" spans="1:8" ht="45.75" customHeight="1" x14ac:dyDescent="0.3">
      <c r="A12" s="20">
        <v>6</v>
      </c>
      <c r="B12" s="22" t="s">
        <v>105</v>
      </c>
      <c r="C12" s="48">
        <v>8</v>
      </c>
      <c r="D12" s="37" t="s">
        <v>67</v>
      </c>
      <c r="E12" s="37" t="s">
        <v>66</v>
      </c>
      <c r="F12" s="48">
        <v>8</v>
      </c>
      <c r="G12" s="48">
        <f t="shared" si="0"/>
        <v>0</v>
      </c>
      <c r="H12" s="40"/>
    </row>
    <row r="13" spans="1:8" ht="45.75" customHeight="1" x14ac:dyDescent="0.3">
      <c r="A13" s="20">
        <v>7</v>
      </c>
      <c r="B13" s="22" t="s">
        <v>91</v>
      </c>
      <c r="C13" s="48">
        <v>6</v>
      </c>
      <c r="D13" s="37" t="s">
        <v>67</v>
      </c>
      <c r="E13" s="37" t="s">
        <v>66</v>
      </c>
      <c r="F13" s="48">
        <v>6</v>
      </c>
      <c r="G13" s="48">
        <f t="shared" si="0"/>
        <v>0</v>
      </c>
      <c r="H13" s="40"/>
    </row>
    <row r="14" spans="1:8" ht="45.75" customHeight="1" x14ac:dyDescent="0.3">
      <c r="A14" s="20">
        <v>8</v>
      </c>
      <c r="B14" s="22" t="s">
        <v>104</v>
      </c>
      <c r="C14" s="48">
        <v>9.6</v>
      </c>
      <c r="D14" s="37" t="s">
        <v>67</v>
      </c>
      <c r="E14" s="37" t="s">
        <v>66</v>
      </c>
      <c r="F14" s="48">
        <v>9.6</v>
      </c>
      <c r="G14" s="48">
        <f t="shared" si="0"/>
        <v>0</v>
      </c>
      <c r="H14" s="40"/>
    </row>
    <row r="15" spans="1:8" ht="45.75" customHeight="1" x14ac:dyDescent="0.3">
      <c r="A15" s="20">
        <v>9</v>
      </c>
      <c r="B15" s="22" t="s">
        <v>92</v>
      </c>
      <c r="C15" s="48">
        <v>10</v>
      </c>
      <c r="D15" s="37" t="s">
        <v>67</v>
      </c>
      <c r="E15" s="37" t="s">
        <v>66</v>
      </c>
      <c r="F15" s="48">
        <v>10</v>
      </c>
      <c r="G15" s="48">
        <f t="shared" si="0"/>
        <v>0</v>
      </c>
      <c r="H15" s="40"/>
    </row>
    <row r="16" spans="1:8" ht="45.75" customHeight="1" x14ac:dyDescent="0.3">
      <c r="A16" s="20">
        <v>10</v>
      </c>
      <c r="B16" s="22" t="s">
        <v>100</v>
      </c>
      <c r="C16" s="48">
        <v>7</v>
      </c>
      <c r="D16" s="37" t="s">
        <v>67</v>
      </c>
      <c r="E16" s="37" t="s">
        <v>66</v>
      </c>
      <c r="F16" s="48">
        <v>7</v>
      </c>
      <c r="G16" s="48">
        <f t="shared" si="0"/>
        <v>0</v>
      </c>
      <c r="H16" s="40"/>
    </row>
    <row r="17" spans="1:8" ht="45.75" customHeight="1" x14ac:dyDescent="0.3">
      <c r="A17" s="20">
        <v>11</v>
      </c>
      <c r="B17" s="22" t="s">
        <v>93</v>
      </c>
      <c r="C17" s="48">
        <v>3</v>
      </c>
      <c r="D17" s="37" t="s">
        <v>67</v>
      </c>
      <c r="E17" s="37" t="s">
        <v>66</v>
      </c>
      <c r="F17" s="48">
        <v>3</v>
      </c>
      <c r="G17" s="48">
        <f t="shared" si="0"/>
        <v>0</v>
      </c>
      <c r="H17" s="40"/>
    </row>
    <row r="18" spans="1:8" ht="45.75" customHeight="1" x14ac:dyDescent="0.3">
      <c r="A18" s="20">
        <v>12</v>
      </c>
      <c r="B18" s="22" t="s">
        <v>94</v>
      </c>
      <c r="C18" s="48">
        <v>5</v>
      </c>
      <c r="D18" s="37" t="s">
        <v>67</v>
      </c>
      <c r="E18" s="37" t="s">
        <v>66</v>
      </c>
      <c r="F18" s="48">
        <v>5</v>
      </c>
      <c r="G18" s="48">
        <f t="shared" si="0"/>
        <v>0</v>
      </c>
      <c r="H18" s="40"/>
    </row>
    <row r="19" spans="1:8" ht="45.75" customHeight="1" x14ac:dyDescent="0.3">
      <c r="A19" s="20">
        <v>13</v>
      </c>
      <c r="B19" s="22" t="s">
        <v>95</v>
      </c>
      <c r="C19" s="48">
        <v>5</v>
      </c>
      <c r="D19" s="37" t="s">
        <v>67</v>
      </c>
      <c r="E19" s="37" t="s">
        <v>66</v>
      </c>
      <c r="F19" s="48">
        <v>5</v>
      </c>
      <c r="G19" s="48">
        <f t="shared" si="0"/>
        <v>0</v>
      </c>
      <c r="H19" s="40"/>
    </row>
    <row r="20" spans="1:8" ht="45.75" customHeight="1" x14ac:dyDescent="0.3">
      <c r="A20" s="20">
        <v>14</v>
      </c>
      <c r="B20" s="22" t="s">
        <v>96</v>
      </c>
      <c r="C20" s="48">
        <v>5</v>
      </c>
      <c r="D20" s="37" t="s">
        <v>67</v>
      </c>
      <c r="E20" s="37" t="s">
        <v>66</v>
      </c>
      <c r="F20" s="48">
        <v>5</v>
      </c>
      <c r="G20" s="48">
        <f t="shared" si="0"/>
        <v>0</v>
      </c>
      <c r="H20" s="40"/>
    </row>
    <row r="21" spans="1:8" ht="45.75" customHeight="1" x14ac:dyDescent="0.3">
      <c r="A21" s="20">
        <v>15</v>
      </c>
      <c r="B21" s="22" t="s">
        <v>97</v>
      </c>
      <c r="C21" s="48">
        <v>5</v>
      </c>
      <c r="D21" s="37" t="s">
        <v>67</v>
      </c>
      <c r="E21" s="37" t="s">
        <v>66</v>
      </c>
      <c r="F21" s="48">
        <v>5</v>
      </c>
      <c r="G21" s="48">
        <f t="shared" si="0"/>
        <v>0</v>
      </c>
      <c r="H21" s="40"/>
    </row>
    <row r="22" spans="1:8" ht="45.75" customHeight="1" x14ac:dyDescent="0.3">
      <c r="A22" s="20">
        <v>16</v>
      </c>
      <c r="B22" s="22" t="s">
        <v>98</v>
      </c>
      <c r="C22" s="48">
        <v>5</v>
      </c>
      <c r="D22" s="37" t="s">
        <v>67</v>
      </c>
      <c r="E22" s="37" t="s">
        <v>66</v>
      </c>
      <c r="F22" s="48">
        <v>5</v>
      </c>
      <c r="G22" s="48">
        <f t="shared" si="0"/>
        <v>0</v>
      </c>
      <c r="H22" s="40"/>
    </row>
    <row r="23" spans="1:8" ht="45.75" customHeight="1" x14ac:dyDescent="0.3">
      <c r="A23" s="20">
        <v>17</v>
      </c>
      <c r="B23" s="22" t="s">
        <v>103</v>
      </c>
      <c r="C23" s="48">
        <v>6.2</v>
      </c>
      <c r="D23" s="37" t="s">
        <v>67</v>
      </c>
      <c r="E23" s="37" t="s">
        <v>66</v>
      </c>
      <c r="F23" s="48">
        <v>6.2</v>
      </c>
      <c r="G23" s="48">
        <f t="shared" si="0"/>
        <v>0</v>
      </c>
      <c r="H23" s="40"/>
    </row>
    <row r="24" spans="1:8" ht="45.75" customHeight="1" x14ac:dyDescent="0.3">
      <c r="A24" s="20">
        <v>18</v>
      </c>
      <c r="B24" s="22" t="s">
        <v>102</v>
      </c>
      <c r="C24" s="48">
        <v>6.2</v>
      </c>
      <c r="D24" s="37" t="s">
        <v>67</v>
      </c>
      <c r="E24" s="37" t="s">
        <v>66</v>
      </c>
      <c r="F24" s="48">
        <v>6.2</v>
      </c>
      <c r="G24" s="48">
        <f t="shared" si="0"/>
        <v>0</v>
      </c>
      <c r="H24" s="40"/>
    </row>
    <row r="25" spans="1:8" ht="45.75" customHeight="1" x14ac:dyDescent="0.3">
      <c r="A25" s="20">
        <v>19</v>
      </c>
      <c r="B25" s="22" t="s">
        <v>101</v>
      </c>
      <c r="C25" s="48">
        <v>10</v>
      </c>
      <c r="D25" s="37" t="s">
        <v>67</v>
      </c>
      <c r="E25" s="37" t="s">
        <v>66</v>
      </c>
      <c r="F25" s="48">
        <v>10</v>
      </c>
      <c r="G25" s="48">
        <f t="shared" si="0"/>
        <v>0</v>
      </c>
      <c r="H25" s="40"/>
    </row>
    <row r="26" spans="1:8" ht="45.75" customHeight="1" x14ac:dyDescent="0.3">
      <c r="A26" s="20">
        <v>20</v>
      </c>
      <c r="B26" s="22" t="s">
        <v>106</v>
      </c>
      <c r="C26" s="48">
        <v>5.4</v>
      </c>
      <c r="D26" s="37" t="s">
        <v>67</v>
      </c>
      <c r="E26" s="37" t="s">
        <v>66</v>
      </c>
      <c r="F26" s="48">
        <v>5.4</v>
      </c>
      <c r="G26" s="48">
        <f t="shared" si="0"/>
        <v>0</v>
      </c>
      <c r="H26" s="40"/>
    </row>
    <row r="27" spans="1:8" ht="45.75" customHeight="1" x14ac:dyDescent="0.3">
      <c r="A27" s="20">
        <v>21</v>
      </c>
      <c r="B27" s="22" t="s">
        <v>107</v>
      </c>
      <c r="C27" s="48">
        <v>5</v>
      </c>
      <c r="D27" s="37" t="s">
        <v>67</v>
      </c>
      <c r="E27" s="37" t="s">
        <v>66</v>
      </c>
      <c r="F27" s="48">
        <v>5</v>
      </c>
      <c r="G27" s="48">
        <f t="shared" si="0"/>
        <v>0</v>
      </c>
      <c r="H27" s="40"/>
    </row>
    <row r="28" spans="1:8" ht="45.75" customHeight="1" x14ac:dyDescent="0.3">
      <c r="A28" s="20">
        <v>22</v>
      </c>
      <c r="B28" s="22" t="s">
        <v>108</v>
      </c>
      <c r="C28" s="48">
        <v>4.3</v>
      </c>
      <c r="D28" s="37" t="s">
        <v>67</v>
      </c>
      <c r="E28" s="37" t="s">
        <v>66</v>
      </c>
      <c r="F28" s="48">
        <v>4.3</v>
      </c>
      <c r="G28" s="48">
        <f t="shared" si="0"/>
        <v>0</v>
      </c>
      <c r="H28" s="44"/>
    </row>
    <row r="29" spans="1:8" ht="45.75" customHeight="1" x14ac:dyDescent="0.3">
      <c r="A29" s="20">
        <v>23</v>
      </c>
      <c r="B29" s="22" t="s">
        <v>109</v>
      </c>
      <c r="C29" s="48">
        <v>0.74124000000000001</v>
      </c>
      <c r="D29" s="37" t="s">
        <v>67</v>
      </c>
      <c r="E29" s="37" t="s">
        <v>110</v>
      </c>
      <c r="F29" s="48">
        <v>0.74124000000000001</v>
      </c>
      <c r="G29" s="48">
        <f t="shared" si="0"/>
        <v>0</v>
      </c>
      <c r="H29" s="40"/>
    </row>
    <row r="30" spans="1:8" ht="42" customHeight="1" x14ac:dyDescent="0.3">
      <c r="A30" s="20">
        <v>24</v>
      </c>
      <c r="B30" s="22" t="s">
        <v>111</v>
      </c>
      <c r="C30" s="35">
        <v>10</v>
      </c>
      <c r="D30" s="37" t="s">
        <v>67</v>
      </c>
      <c r="E30" s="35" t="s">
        <v>66</v>
      </c>
      <c r="F30" s="35">
        <v>10</v>
      </c>
      <c r="G30" s="35">
        <f>C30-F30</f>
        <v>0</v>
      </c>
      <c r="H30" s="35"/>
    </row>
    <row r="31" spans="1:8" ht="59.4" x14ac:dyDescent="0.3">
      <c r="A31" s="20">
        <v>25</v>
      </c>
      <c r="B31" s="22" t="s">
        <v>112</v>
      </c>
      <c r="C31" s="35">
        <v>15</v>
      </c>
      <c r="D31" s="37" t="s">
        <v>67</v>
      </c>
      <c r="E31" s="35" t="s">
        <v>66</v>
      </c>
      <c r="F31" s="35">
        <v>15</v>
      </c>
      <c r="G31" s="35">
        <f>C31-F31</f>
        <v>0</v>
      </c>
      <c r="H31" s="35"/>
    </row>
    <row r="32" spans="1:8" ht="43.5" customHeight="1" x14ac:dyDescent="0.3">
      <c r="A32" s="20">
        <v>26</v>
      </c>
      <c r="B32" s="22" t="s">
        <v>113</v>
      </c>
      <c r="C32" s="35">
        <v>10</v>
      </c>
      <c r="D32" s="37" t="s">
        <v>67</v>
      </c>
      <c r="E32" s="35" t="s">
        <v>66</v>
      </c>
      <c r="F32" s="35">
        <v>10</v>
      </c>
      <c r="G32" s="35">
        <f>C32-F32</f>
        <v>0</v>
      </c>
      <c r="H32" s="35"/>
    </row>
    <row r="33" spans="1:9" ht="50.25" customHeight="1" x14ac:dyDescent="0.3">
      <c r="A33" s="20">
        <v>27</v>
      </c>
      <c r="B33" s="22" t="s">
        <v>114</v>
      </c>
      <c r="C33" s="35">
        <v>10</v>
      </c>
      <c r="D33" s="37" t="s">
        <v>67</v>
      </c>
      <c r="E33" s="35" t="s">
        <v>66</v>
      </c>
      <c r="F33" s="35">
        <v>10</v>
      </c>
      <c r="G33" s="35">
        <f>C33-F33</f>
        <v>0</v>
      </c>
      <c r="H33" s="35"/>
    </row>
    <row r="34" spans="1:9" ht="24.75" customHeight="1" x14ac:dyDescent="0.3">
      <c r="A34" s="41"/>
      <c r="B34" s="42"/>
      <c r="C34" s="49">
        <f>SUM(C7:C33)</f>
        <v>198.94124000000002</v>
      </c>
      <c r="D34" s="43"/>
      <c r="E34" s="43"/>
      <c r="F34" s="49">
        <f>SUM(F7:F33)</f>
        <v>198.94124000000002</v>
      </c>
      <c r="G34" s="49">
        <f>SUM(G7:G33)</f>
        <v>0</v>
      </c>
      <c r="H34" s="45"/>
    </row>
    <row r="35" spans="1:9" s="7" customFormat="1" x14ac:dyDescent="0.3">
      <c r="A35" s="6"/>
      <c r="B35" s="23"/>
      <c r="D35" s="19"/>
      <c r="E35" s="10"/>
      <c r="F35" s="28"/>
      <c r="G35" s="15"/>
      <c r="H35" s="45"/>
      <c r="I35" s="6"/>
    </row>
    <row r="36" spans="1:9" s="31" customFormat="1" ht="61.5" customHeight="1" x14ac:dyDescent="0.3">
      <c r="D36" s="33" t="s">
        <v>174</v>
      </c>
      <c r="E36" s="172" t="s">
        <v>175</v>
      </c>
      <c r="F36" s="172"/>
      <c r="G36" s="33" t="s">
        <v>176</v>
      </c>
      <c r="H36" s="33" t="s">
        <v>173</v>
      </c>
    </row>
    <row r="37" spans="1:9" s="31" customFormat="1" ht="18.600000000000001" x14ac:dyDescent="0.3">
      <c r="D37" s="173">
        <v>200</v>
      </c>
      <c r="E37" s="34" t="s">
        <v>177</v>
      </c>
      <c r="F37" s="35">
        <f>C8+C9+C10+C11+C12+C13+C14+C15+C16+C17+C18+C19+C20+C21+C22+C23+C24+C25+C26+C27+C28+C30+C31+C32+C33</f>
        <v>195.70000000000002</v>
      </c>
      <c r="G37" s="35">
        <v>195.7</v>
      </c>
      <c r="H37" s="36">
        <f>F37-G37</f>
        <v>0</v>
      </c>
    </row>
    <row r="38" spans="1:9" s="31" customFormat="1" ht="18" customHeight="1" x14ac:dyDescent="0.3">
      <c r="D38" s="173"/>
      <c r="E38" s="34" t="s">
        <v>178</v>
      </c>
      <c r="F38" s="35">
        <f>C7</f>
        <v>2.5</v>
      </c>
      <c r="G38" s="35">
        <v>2.5</v>
      </c>
      <c r="H38" s="36">
        <f>F38-G38</f>
        <v>0</v>
      </c>
    </row>
    <row r="39" spans="1:9" s="31" customFormat="1" ht="18.600000000000001" x14ac:dyDescent="0.3">
      <c r="D39" s="173"/>
      <c r="E39" s="34" t="s">
        <v>179</v>
      </c>
      <c r="F39" s="35"/>
      <c r="G39" s="35"/>
      <c r="H39" s="36">
        <f>F39-G39</f>
        <v>0</v>
      </c>
    </row>
    <row r="40" spans="1:9" s="31" customFormat="1" ht="18.600000000000001" x14ac:dyDescent="0.3">
      <c r="D40" s="173"/>
      <c r="E40" s="34" t="s">
        <v>194</v>
      </c>
      <c r="F40" s="35">
        <v>0.74</v>
      </c>
      <c r="G40" s="35">
        <v>0.74</v>
      </c>
      <c r="H40" s="36">
        <f>F40-G40</f>
        <v>0</v>
      </c>
    </row>
    <row r="41" spans="1:9" s="31" customFormat="1" ht="18.600000000000001" x14ac:dyDescent="0.3">
      <c r="D41" s="173"/>
      <c r="E41" s="33" t="s">
        <v>180</v>
      </c>
      <c r="F41" s="36">
        <f>SUM(F37:F40)</f>
        <v>198.94000000000003</v>
      </c>
      <c r="G41" s="36">
        <f>SUM(G37:G40)</f>
        <v>198.94</v>
      </c>
      <c r="H41" s="36">
        <f>F41-G41</f>
        <v>0</v>
      </c>
    </row>
    <row r="42" spans="1:9" s="7" customFormat="1" x14ac:dyDescent="0.3">
      <c r="A42" s="6"/>
      <c r="B42" s="23"/>
      <c r="D42" s="19"/>
      <c r="E42" s="10"/>
      <c r="F42" s="28"/>
      <c r="G42" s="15"/>
      <c r="H42" s="6"/>
    </row>
    <row r="43" spans="1:9" s="7" customFormat="1" x14ac:dyDescent="0.3">
      <c r="A43" s="6"/>
      <c r="B43" s="23"/>
      <c r="D43" s="19"/>
      <c r="E43" s="10"/>
      <c r="F43" s="28"/>
      <c r="G43" s="15"/>
      <c r="H43" s="6"/>
    </row>
    <row r="44" spans="1:9" s="7" customFormat="1" x14ac:dyDescent="0.3">
      <c r="A44" s="6"/>
      <c r="B44" s="23"/>
      <c r="D44" s="19"/>
      <c r="E44" s="10"/>
      <c r="F44" s="28"/>
      <c r="G44" s="15"/>
      <c r="H44" s="6"/>
    </row>
    <row r="45" spans="1:9" s="7" customFormat="1" x14ac:dyDescent="0.3">
      <c r="A45" s="6"/>
      <c r="B45" s="23"/>
      <c r="D45" s="19"/>
      <c r="E45" s="10"/>
      <c r="F45" s="28"/>
      <c r="G45" s="15"/>
      <c r="H45" s="6"/>
    </row>
    <row r="46" spans="1:9" s="7" customFormat="1" x14ac:dyDescent="0.3">
      <c r="A46" s="6"/>
      <c r="B46" s="23"/>
      <c r="D46" s="19"/>
      <c r="E46" s="10"/>
      <c r="F46" s="28"/>
      <c r="G46" s="15"/>
      <c r="H46" s="6"/>
    </row>
    <row r="47" spans="1:9" s="7" customFormat="1" x14ac:dyDescent="0.3">
      <c r="A47" s="6"/>
      <c r="B47" s="23"/>
      <c r="D47" s="19"/>
      <c r="E47" s="10"/>
      <c r="F47" s="28"/>
      <c r="G47" s="15"/>
      <c r="H47" s="6"/>
    </row>
    <row r="48" spans="1:9" s="7" customFormat="1" x14ac:dyDescent="0.3">
      <c r="A48" s="6"/>
      <c r="B48" s="23"/>
      <c r="D48" s="19"/>
      <c r="E48" s="10"/>
      <c r="F48" s="28"/>
      <c r="G48" s="15"/>
      <c r="H48" s="6"/>
    </row>
    <row r="49" spans="1:8" s="7" customFormat="1" x14ac:dyDescent="0.3">
      <c r="A49" s="6"/>
      <c r="B49" s="23"/>
      <c r="D49" s="19"/>
      <c r="E49" s="10"/>
      <c r="F49" s="28"/>
      <c r="G49" s="15"/>
      <c r="H49" s="6"/>
    </row>
    <row r="50" spans="1:8" s="7" customFormat="1" x14ac:dyDescent="0.3">
      <c r="A50" s="6"/>
      <c r="B50" s="23"/>
      <c r="D50" s="19"/>
      <c r="E50" s="10"/>
      <c r="F50" s="28"/>
      <c r="G50" s="15"/>
      <c r="H50" s="6"/>
    </row>
    <row r="51" spans="1:8" s="7" customFormat="1" x14ac:dyDescent="0.3">
      <c r="A51" s="6"/>
      <c r="B51" s="23"/>
      <c r="D51" s="19"/>
      <c r="E51" s="10"/>
      <c r="F51" s="28"/>
      <c r="G51" s="15"/>
      <c r="H51" s="6"/>
    </row>
    <row r="52" spans="1:8" s="7" customFormat="1" x14ac:dyDescent="0.3">
      <c r="A52" s="6"/>
      <c r="B52" s="23"/>
      <c r="D52" s="19"/>
      <c r="E52" s="10"/>
      <c r="F52" s="28"/>
      <c r="G52" s="15"/>
      <c r="H52" s="6"/>
    </row>
    <row r="53" spans="1:8" s="7" customFormat="1" x14ac:dyDescent="0.3">
      <c r="A53" s="6"/>
      <c r="B53" s="23"/>
      <c r="D53" s="19"/>
      <c r="E53" s="10"/>
      <c r="F53" s="28"/>
      <c r="G53" s="15"/>
      <c r="H53" s="6"/>
    </row>
    <row r="54" spans="1:8" s="7" customFormat="1" x14ac:dyDescent="0.3">
      <c r="A54" s="6"/>
      <c r="B54" s="23"/>
      <c r="D54" s="19"/>
      <c r="E54" s="10"/>
      <c r="F54" s="28"/>
      <c r="G54" s="15"/>
      <c r="H54" s="6"/>
    </row>
    <row r="55" spans="1:8" s="7" customFormat="1" x14ac:dyDescent="0.3">
      <c r="A55" s="6"/>
      <c r="B55" s="23"/>
      <c r="D55" s="19"/>
      <c r="E55" s="10"/>
      <c r="F55" s="28"/>
      <c r="G55" s="15"/>
      <c r="H55" s="6"/>
    </row>
    <row r="56" spans="1:8" s="7" customFormat="1" x14ac:dyDescent="0.3">
      <c r="A56" s="6"/>
      <c r="B56" s="23"/>
      <c r="D56" s="19"/>
      <c r="E56" s="10"/>
      <c r="F56" s="28"/>
      <c r="G56" s="15"/>
      <c r="H56" s="6"/>
    </row>
    <row r="57" spans="1:8" s="7" customFormat="1" x14ac:dyDescent="0.3">
      <c r="A57" s="6"/>
      <c r="B57" s="23"/>
      <c r="D57" s="19"/>
      <c r="E57" s="10"/>
      <c r="F57" s="28"/>
      <c r="G57" s="15"/>
      <c r="H57" s="6"/>
    </row>
    <row r="58" spans="1:8" s="7" customFormat="1" x14ac:dyDescent="0.3">
      <c r="A58" s="6"/>
      <c r="B58" s="23"/>
      <c r="D58" s="19"/>
      <c r="E58" s="10"/>
      <c r="F58" s="28"/>
      <c r="G58" s="15"/>
      <c r="H58" s="6"/>
    </row>
    <row r="59" spans="1:8" s="7" customFormat="1" x14ac:dyDescent="0.3">
      <c r="A59" s="6"/>
      <c r="B59" s="23"/>
      <c r="D59" s="19"/>
      <c r="E59" s="10"/>
      <c r="F59" s="28"/>
      <c r="G59" s="15"/>
      <c r="H59" s="6"/>
    </row>
    <row r="60" spans="1:8" s="7" customFormat="1" x14ac:dyDescent="0.3">
      <c r="A60" s="6"/>
      <c r="B60" s="23"/>
      <c r="D60" s="19"/>
      <c r="E60" s="10"/>
      <c r="F60" s="28"/>
      <c r="G60" s="15"/>
      <c r="H60" s="6"/>
    </row>
    <row r="61" spans="1:8" s="7" customFormat="1" x14ac:dyDescent="0.3">
      <c r="A61" s="6"/>
      <c r="B61" s="23"/>
      <c r="D61" s="19"/>
      <c r="E61" s="10"/>
      <c r="F61" s="28"/>
      <c r="G61" s="15"/>
      <c r="H61" s="6"/>
    </row>
    <row r="62" spans="1:8" s="7" customFormat="1" x14ac:dyDescent="0.3">
      <c r="A62" s="6"/>
      <c r="B62" s="23"/>
      <c r="D62" s="19"/>
      <c r="E62" s="10"/>
      <c r="F62" s="28"/>
      <c r="G62" s="15"/>
      <c r="H62" s="6"/>
    </row>
    <row r="63" spans="1:8" s="7" customFormat="1" x14ac:dyDescent="0.3">
      <c r="A63" s="6"/>
      <c r="B63" s="23"/>
      <c r="D63" s="19"/>
      <c r="E63" s="10"/>
      <c r="F63" s="28"/>
      <c r="G63" s="15"/>
      <c r="H63" s="6"/>
    </row>
    <row r="64" spans="1:8" s="7" customFormat="1" x14ac:dyDescent="0.3">
      <c r="A64" s="6"/>
      <c r="B64" s="23"/>
      <c r="D64" s="19"/>
      <c r="E64" s="10"/>
      <c r="F64" s="28"/>
      <c r="G64" s="15"/>
      <c r="H64" s="6"/>
    </row>
    <row r="65" spans="1:8" s="7" customFormat="1" x14ac:dyDescent="0.3">
      <c r="A65" s="6"/>
      <c r="B65" s="23"/>
      <c r="D65" s="19"/>
      <c r="E65" s="10"/>
      <c r="F65" s="28"/>
      <c r="G65" s="15"/>
      <c r="H65" s="6"/>
    </row>
    <row r="66" spans="1:8" s="7" customFormat="1" x14ac:dyDescent="0.3">
      <c r="A66" s="6"/>
      <c r="B66" s="23"/>
      <c r="D66" s="19"/>
      <c r="E66" s="10"/>
      <c r="F66" s="28"/>
      <c r="G66" s="15"/>
      <c r="H66" s="6"/>
    </row>
    <row r="67" spans="1:8" s="7" customFormat="1" x14ac:dyDescent="0.3">
      <c r="A67" s="6"/>
      <c r="B67" s="23"/>
      <c r="D67" s="19"/>
      <c r="E67" s="10"/>
      <c r="F67" s="28"/>
      <c r="G67" s="15"/>
      <c r="H67" s="6"/>
    </row>
    <row r="68" spans="1:8" s="7" customFormat="1" x14ac:dyDescent="0.3">
      <c r="A68" s="6"/>
      <c r="B68" s="23"/>
      <c r="D68" s="19"/>
      <c r="E68" s="10"/>
      <c r="F68" s="28"/>
      <c r="G68" s="15"/>
      <c r="H68" s="6"/>
    </row>
    <row r="69" spans="1:8" s="7" customFormat="1" x14ac:dyDescent="0.3">
      <c r="A69" s="6"/>
      <c r="B69" s="23"/>
      <c r="D69" s="19"/>
      <c r="E69" s="10"/>
      <c r="F69" s="28"/>
      <c r="G69" s="15"/>
      <c r="H69" s="6"/>
    </row>
    <row r="70" spans="1:8" s="7" customFormat="1" x14ac:dyDescent="0.3">
      <c r="A70" s="6"/>
      <c r="B70" s="23"/>
      <c r="D70" s="19"/>
      <c r="E70" s="10"/>
      <c r="F70" s="28"/>
      <c r="G70" s="15"/>
      <c r="H70" s="6"/>
    </row>
    <row r="71" spans="1:8" s="7" customFormat="1" x14ac:dyDescent="0.3">
      <c r="A71" s="6"/>
      <c r="B71" s="23"/>
      <c r="D71" s="19"/>
      <c r="E71" s="10"/>
      <c r="F71" s="28"/>
      <c r="G71" s="15"/>
      <c r="H71" s="6"/>
    </row>
    <row r="72" spans="1:8" s="7" customFormat="1" x14ac:dyDescent="0.3">
      <c r="A72" s="6"/>
      <c r="B72" s="23"/>
      <c r="D72" s="19"/>
      <c r="E72" s="10"/>
      <c r="F72" s="28"/>
      <c r="G72" s="15"/>
      <c r="H72" s="6"/>
    </row>
    <row r="73" spans="1:8" s="7" customFormat="1" x14ac:dyDescent="0.3">
      <c r="A73" s="6"/>
      <c r="B73" s="23"/>
      <c r="D73" s="19"/>
      <c r="E73" s="10"/>
      <c r="F73" s="28"/>
      <c r="G73" s="15"/>
      <c r="H73" s="6"/>
    </row>
    <row r="74" spans="1:8" s="7" customFormat="1" x14ac:dyDescent="0.3">
      <c r="A74" s="6"/>
      <c r="B74" s="23"/>
      <c r="D74" s="19"/>
      <c r="E74" s="10"/>
      <c r="F74" s="28"/>
      <c r="G74" s="15"/>
      <c r="H74" s="6"/>
    </row>
    <row r="75" spans="1:8" s="7" customFormat="1" x14ac:dyDescent="0.3">
      <c r="A75" s="6"/>
      <c r="B75" s="23"/>
      <c r="D75" s="19"/>
      <c r="E75" s="10"/>
      <c r="F75" s="28"/>
      <c r="G75" s="15"/>
      <c r="H75" s="6"/>
    </row>
    <row r="76" spans="1:8" s="7" customFormat="1" x14ac:dyDescent="0.3">
      <c r="A76" s="6"/>
      <c r="B76" s="23"/>
      <c r="D76" s="19"/>
      <c r="E76" s="10"/>
      <c r="F76" s="28"/>
      <c r="G76" s="15"/>
      <c r="H76" s="6"/>
    </row>
    <row r="77" spans="1:8" s="7" customFormat="1" x14ac:dyDescent="0.3">
      <c r="A77" s="6"/>
      <c r="B77" s="23"/>
      <c r="D77" s="19"/>
      <c r="E77" s="10"/>
      <c r="F77" s="28"/>
      <c r="G77" s="15"/>
      <c r="H77" s="6"/>
    </row>
    <row r="78" spans="1:8" s="7" customFormat="1" x14ac:dyDescent="0.3">
      <c r="A78" s="6"/>
      <c r="B78" s="23"/>
      <c r="D78" s="19"/>
      <c r="E78" s="10"/>
      <c r="F78" s="28"/>
      <c r="G78" s="15"/>
      <c r="H78" s="6"/>
    </row>
    <row r="79" spans="1:8" s="7" customFormat="1" x14ac:dyDescent="0.3">
      <c r="A79" s="6"/>
      <c r="B79" s="23"/>
      <c r="D79" s="19"/>
      <c r="E79" s="10"/>
      <c r="F79" s="28"/>
      <c r="G79" s="15"/>
      <c r="H79" s="6"/>
    </row>
    <row r="80" spans="1:8" s="7" customFormat="1" x14ac:dyDescent="0.3">
      <c r="A80" s="6"/>
      <c r="B80" s="23"/>
      <c r="D80" s="19"/>
      <c r="E80" s="10"/>
      <c r="F80" s="28"/>
      <c r="G80" s="15"/>
      <c r="H80" s="6"/>
    </row>
    <row r="81" spans="1:9" s="7" customFormat="1" x14ac:dyDescent="0.3">
      <c r="A81" s="6"/>
      <c r="B81" s="23"/>
      <c r="D81" s="19"/>
      <c r="E81" s="10"/>
      <c r="F81" s="28"/>
      <c r="G81" s="15"/>
      <c r="H81" s="6"/>
    </row>
    <row r="82" spans="1:9" s="7" customFormat="1" x14ac:dyDescent="0.3">
      <c r="A82" s="6"/>
      <c r="B82" s="23"/>
      <c r="D82" s="19"/>
      <c r="E82" s="10"/>
      <c r="F82" s="28"/>
      <c r="G82" s="15"/>
      <c r="H82" s="6"/>
    </row>
    <row r="83" spans="1:9" s="7" customFormat="1" x14ac:dyDescent="0.3">
      <c r="A83" s="6"/>
      <c r="B83" s="23"/>
      <c r="D83" s="19"/>
      <c r="E83" s="10"/>
      <c r="F83" s="28"/>
      <c r="G83" s="15"/>
      <c r="H83" s="6"/>
    </row>
    <row r="84" spans="1:9" s="7" customFormat="1" x14ac:dyDescent="0.3">
      <c r="A84" s="6"/>
      <c r="B84" s="23"/>
      <c r="D84" s="19"/>
      <c r="E84" s="10"/>
      <c r="F84" s="28"/>
      <c r="G84" s="15"/>
      <c r="H84" s="32"/>
      <c r="I84" s="6"/>
    </row>
    <row r="85" spans="1:9" s="7" customFormat="1" x14ac:dyDescent="0.3">
      <c r="A85" s="6"/>
      <c r="B85" s="23"/>
      <c r="D85" s="19"/>
      <c r="E85" s="10"/>
      <c r="F85" s="28"/>
      <c r="G85" s="15"/>
      <c r="H85" s="32"/>
      <c r="I85" s="6"/>
    </row>
    <row r="86" spans="1:9" s="7" customFormat="1" x14ac:dyDescent="0.3">
      <c r="A86" s="6"/>
      <c r="B86" s="23"/>
      <c r="D86" s="19"/>
      <c r="E86" s="10"/>
      <c r="F86" s="28"/>
      <c r="G86" s="15"/>
      <c r="H86" s="32"/>
      <c r="I86" s="6"/>
    </row>
    <row r="87" spans="1:9" s="7" customFormat="1" x14ac:dyDescent="0.3">
      <c r="A87" s="6"/>
      <c r="B87" s="23"/>
      <c r="D87" s="19"/>
      <c r="E87" s="10"/>
      <c r="F87" s="28"/>
      <c r="G87" s="15"/>
      <c r="H87" s="32"/>
      <c r="I87" s="6"/>
    </row>
    <row r="88" spans="1:9" s="7" customFormat="1" x14ac:dyDescent="0.3">
      <c r="A88" s="6"/>
      <c r="B88" s="23"/>
      <c r="D88" s="19"/>
      <c r="E88" s="10"/>
      <c r="F88" s="28"/>
      <c r="G88" s="15"/>
      <c r="H88" s="32"/>
      <c r="I88" s="6"/>
    </row>
    <row r="89" spans="1:9" s="7" customFormat="1" x14ac:dyDescent="0.3">
      <c r="A89" s="6"/>
      <c r="B89" s="23"/>
      <c r="D89" s="19"/>
      <c r="E89" s="10"/>
      <c r="F89" s="28"/>
      <c r="G89" s="15"/>
      <c r="H89" s="32"/>
      <c r="I89" s="6"/>
    </row>
    <row r="90" spans="1:9" s="7" customFormat="1" x14ac:dyDescent="0.3">
      <c r="A90" s="6"/>
      <c r="B90" s="23"/>
      <c r="D90" s="19"/>
      <c r="E90" s="10"/>
      <c r="F90" s="28"/>
      <c r="G90" s="15"/>
      <c r="H90" s="32"/>
      <c r="I90" s="6"/>
    </row>
    <row r="91" spans="1:9" s="7" customFormat="1" x14ac:dyDescent="0.3">
      <c r="A91" s="6"/>
      <c r="B91" s="23"/>
      <c r="D91" s="19"/>
      <c r="E91" s="10"/>
      <c r="F91" s="28"/>
      <c r="G91" s="15"/>
      <c r="H91" s="32"/>
      <c r="I91" s="6"/>
    </row>
    <row r="92" spans="1:9" s="7" customFormat="1" x14ac:dyDescent="0.3">
      <c r="A92" s="6"/>
      <c r="B92" s="23"/>
      <c r="D92" s="19"/>
      <c r="E92" s="10"/>
      <c r="F92" s="28"/>
      <c r="G92" s="15"/>
      <c r="H92" s="32"/>
      <c r="I92" s="6"/>
    </row>
    <row r="93" spans="1:9" s="7" customFormat="1" x14ac:dyDescent="0.3">
      <c r="A93" s="6"/>
      <c r="B93" s="23"/>
      <c r="D93" s="19"/>
      <c r="E93" s="10"/>
      <c r="F93" s="28"/>
      <c r="G93" s="15"/>
      <c r="H93" s="32"/>
      <c r="I93" s="6"/>
    </row>
    <row r="94" spans="1:9" s="7" customFormat="1" x14ac:dyDescent="0.3">
      <c r="A94" s="6"/>
      <c r="B94" s="23"/>
      <c r="D94" s="19"/>
      <c r="E94" s="10"/>
      <c r="F94" s="28"/>
      <c r="G94" s="15"/>
      <c r="H94" s="32"/>
      <c r="I94" s="6"/>
    </row>
    <row r="95" spans="1:9" s="7" customFormat="1" x14ac:dyDescent="0.3">
      <c r="A95" s="6"/>
      <c r="B95" s="23"/>
      <c r="D95" s="19"/>
      <c r="E95" s="10"/>
      <c r="F95" s="28"/>
      <c r="G95" s="15"/>
      <c r="H95" s="32"/>
      <c r="I95" s="6"/>
    </row>
    <row r="96" spans="1:9" s="7" customFormat="1" x14ac:dyDescent="0.3">
      <c r="A96" s="6"/>
      <c r="B96" s="23"/>
      <c r="D96" s="19"/>
      <c r="E96" s="10"/>
      <c r="F96" s="28"/>
      <c r="G96" s="15"/>
      <c r="H96" s="32"/>
      <c r="I96" s="6"/>
    </row>
    <row r="97" spans="1:9" s="7" customFormat="1" x14ac:dyDescent="0.3">
      <c r="A97" s="6"/>
      <c r="B97" s="23"/>
      <c r="D97" s="19"/>
      <c r="E97" s="10"/>
      <c r="F97" s="28"/>
      <c r="G97" s="15"/>
      <c r="H97" s="32"/>
      <c r="I97" s="6"/>
    </row>
    <row r="98" spans="1:9" s="7" customFormat="1" x14ac:dyDescent="0.3">
      <c r="A98" s="6"/>
      <c r="B98" s="23"/>
      <c r="D98" s="19"/>
      <c r="E98" s="10"/>
      <c r="F98" s="28"/>
      <c r="G98" s="15"/>
      <c r="I98" s="6"/>
    </row>
    <row r="99" spans="1:9" s="7" customFormat="1" x14ac:dyDescent="0.3">
      <c r="A99" s="6"/>
      <c r="B99" s="23"/>
      <c r="D99" s="19"/>
      <c r="E99" s="10"/>
      <c r="F99" s="28"/>
      <c r="G99" s="15"/>
      <c r="I99" s="6"/>
    </row>
    <row r="100" spans="1:9" s="7" customFormat="1" x14ac:dyDescent="0.3">
      <c r="A100" s="6"/>
      <c r="B100" s="23"/>
      <c r="D100" s="19"/>
      <c r="E100" s="10"/>
      <c r="F100" s="28"/>
      <c r="G100" s="15"/>
      <c r="I100" s="6"/>
    </row>
    <row r="101" spans="1:9" s="7" customFormat="1" x14ac:dyDescent="0.3">
      <c r="A101" s="6"/>
      <c r="B101" s="23"/>
      <c r="D101" s="19"/>
      <c r="E101" s="10"/>
      <c r="F101" s="28"/>
      <c r="G101" s="15"/>
      <c r="I101" s="6"/>
    </row>
    <row r="102" spans="1:9" s="7" customFormat="1" x14ac:dyDescent="0.3">
      <c r="A102" s="6"/>
      <c r="B102" s="23"/>
      <c r="D102" s="19"/>
      <c r="E102" s="10"/>
      <c r="F102" s="28"/>
      <c r="G102" s="15"/>
      <c r="H102" s="32"/>
      <c r="I102" s="6"/>
    </row>
    <row r="103" spans="1:9" s="7" customFormat="1" x14ac:dyDescent="0.3">
      <c r="A103" s="6"/>
      <c r="B103" s="23"/>
      <c r="D103" s="19"/>
      <c r="E103" s="10"/>
      <c r="F103" s="28"/>
      <c r="G103" s="15"/>
      <c r="H103" s="32"/>
      <c r="I103" s="6"/>
    </row>
    <row r="104" spans="1:9" s="7" customFormat="1" x14ac:dyDescent="0.3">
      <c r="A104" s="6"/>
      <c r="B104" s="23"/>
      <c r="D104" s="19"/>
      <c r="E104" s="10"/>
      <c r="F104" s="28"/>
      <c r="G104" s="15"/>
      <c r="H104" s="32"/>
      <c r="I104" s="6"/>
    </row>
    <row r="105" spans="1:9" s="7" customFormat="1" x14ac:dyDescent="0.3">
      <c r="A105" s="6"/>
      <c r="B105" s="23"/>
      <c r="D105" s="19"/>
      <c r="E105" s="10"/>
      <c r="F105" s="28"/>
      <c r="G105" s="15"/>
      <c r="H105" s="32"/>
      <c r="I105" s="6"/>
    </row>
    <row r="106" spans="1:9" s="7" customFormat="1" x14ac:dyDescent="0.3">
      <c r="A106" s="6"/>
      <c r="B106" s="23"/>
      <c r="D106" s="19"/>
      <c r="E106" s="10"/>
      <c r="F106" s="28"/>
      <c r="G106" s="15"/>
      <c r="H106" s="32"/>
      <c r="I106" s="6"/>
    </row>
    <row r="107" spans="1:9" s="7" customFormat="1" x14ac:dyDescent="0.3">
      <c r="A107" s="6"/>
      <c r="B107" s="23"/>
      <c r="D107" s="19"/>
      <c r="E107" s="10"/>
      <c r="F107" s="28"/>
      <c r="G107" s="15"/>
      <c r="H107" s="32"/>
      <c r="I107" s="6"/>
    </row>
  </sheetData>
  <mergeCells count="4">
    <mergeCell ref="E36:F36"/>
    <mergeCell ref="D37:D41"/>
    <mergeCell ref="A1:G1"/>
    <mergeCell ref="A3:D3"/>
  </mergeCells>
  <phoneticPr fontId="9" type="noConversion"/>
  <printOptions horizontalCentered="1"/>
  <pageMargins left="0.196850393700787" right="3.9370078740157501E-2" top="7.8740157480315001E-2" bottom="0.196850393700787" header="0.31496062992126" footer="0.31496062992126"/>
  <pageSetup paperSize="9" orientation="landscape" r:id="rId1"/>
  <headerFooter alignWithMargins="0">
    <oddFooter>&amp;C&amp;F&amp;RPage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3"/>
  <sheetViews>
    <sheetView workbookViewId="0">
      <selection activeCell="B14" sqref="B14"/>
    </sheetView>
  </sheetViews>
  <sheetFormatPr defaultRowHeight="14.4" x14ac:dyDescent="0.3"/>
  <cols>
    <col min="2" max="2" width="34" customWidth="1"/>
  </cols>
  <sheetData>
    <row r="4" spans="1:8" ht="21.6" x14ac:dyDescent="0.3">
      <c r="A4" s="174" t="s">
        <v>188</v>
      </c>
      <c r="B4" s="174"/>
      <c r="C4" s="174"/>
      <c r="D4" s="174"/>
      <c r="E4" s="174"/>
      <c r="F4" s="174"/>
      <c r="G4" s="174"/>
      <c r="H4" s="31"/>
    </row>
    <row r="5" spans="1:8" ht="21.6" x14ac:dyDescent="0.3">
      <c r="A5" s="47"/>
      <c r="B5" s="47"/>
      <c r="C5" s="39"/>
      <c r="D5" s="39"/>
      <c r="E5" s="39"/>
      <c r="F5" s="39"/>
      <c r="G5" s="39"/>
      <c r="H5" s="31"/>
    </row>
    <row r="6" spans="1:8" ht="43.2" x14ac:dyDescent="0.3">
      <c r="A6" s="175" t="s">
        <v>190</v>
      </c>
      <c r="B6" s="175"/>
      <c r="C6" s="175"/>
      <c r="D6" s="175"/>
      <c r="E6" s="39"/>
      <c r="F6" s="39"/>
      <c r="G6" s="39" t="s">
        <v>193</v>
      </c>
      <c r="H6" s="31"/>
    </row>
    <row r="7" spans="1:8" ht="18.600000000000001" x14ac:dyDescent="0.3">
      <c r="A7" s="31"/>
      <c r="B7" s="31"/>
      <c r="C7" s="32"/>
      <c r="D7" s="32"/>
      <c r="E7" s="32"/>
      <c r="F7" s="32"/>
      <c r="G7" s="32"/>
      <c r="H7" s="31"/>
    </row>
    <row r="8" spans="1:8" ht="55.8" x14ac:dyDescent="0.3">
      <c r="A8" s="38" t="s">
        <v>181</v>
      </c>
      <c r="B8" s="38" t="s">
        <v>182</v>
      </c>
      <c r="C8" s="38" t="s">
        <v>183</v>
      </c>
      <c r="D8" s="38" t="s">
        <v>184</v>
      </c>
      <c r="E8" s="38" t="s">
        <v>185</v>
      </c>
      <c r="F8" s="38" t="s">
        <v>176</v>
      </c>
      <c r="G8" s="38" t="s">
        <v>186</v>
      </c>
      <c r="H8" s="38" t="s">
        <v>187</v>
      </c>
    </row>
    <row r="9" spans="1:8" ht="37.200000000000003" x14ac:dyDescent="0.3">
      <c r="A9" s="20">
        <v>3</v>
      </c>
      <c r="B9" s="59" t="s">
        <v>242</v>
      </c>
      <c r="C9" s="100">
        <v>10</v>
      </c>
      <c r="D9" s="100" t="s">
        <v>251</v>
      </c>
      <c r="E9" s="100" t="s">
        <v>66</v>
      </c>
      <c r="F9" s="100">
        <v>0</v>
      </c>
      <c r="G9" s="100">
        <v>10</v>
      </c>
      <c r="H9" s="100"/>
    </row>
    <row r="10" spans="1:8" ht="84" x14ac:dyDescent="0.3">
      <c r="A10" s="20">
        <v>4</v>
      </c>
      <c r="B10" s="59" t="s">
        <v>246</v>
      </c>
      <c r="C10" s="100">
        <v>20</v>
      </c>
      <c r="D10" s="100" t="s">
        <v>218</v>
      </c>
      <c r="E10" s="100" t="s">
        <v>66</v>
      </c>
      <c r="F10" s="100">
        <v>0</v>
      </c>
      <c r="G10" s="100">
        <v>20</v>
      </c>
      <c r="H10" s="100"/>
    </row>
    <row r="11" spans="1:8" ht="37.200000000000003" x14ac:dyDescent="0.3">
      <c r="A11" s="20">
        <v>5</v>
      </c>
      <c r="B11" s="59" t="s">
        <v>247</v>
      </c>
      <c r="C11" s="100">
        <v>5</v>
      </c>
      <c r="D11" s="100" t="s">
        <v>218</v>
      </c>
      <c r="E11" s="100" t="s">
        <v>66</v>
      </c>
      <c r="F11" s="100">
        <v>0</v>
      </c>
      <c r="G11" s="100">
        <v>5</v>
      </c>
      <c r="H11" s="100"/>
    </row>
    <row r="12" spans="1:8" ht="55.2" x14ac:dyDescent="0.3">
      <c r="A12" s="20">
        <v>6</v>
      </c>
      <c r="B12" s="93" t="s">
        <v>243</v>
      </c>
      <c r="C12" s="54">
        <v>25</v>
      </c>
      <c r="D12" s="54" t="s">
        <v>218</v>
      </c>
      <c r="E12" s="54" t="s">
        <v>66</v>
      </c>
      <c r="F12" s="54">
        <v>0</v>
      </c>
      <c r="G12" s="54">
        <v>25</v>
      </c>
      <c r="H12" s="54"/>
    </row>
    <row r="13" spans="1:8" ht="19.8" x14ac:dyDescent="0.3">
      <c r="A13" s="41"/>
      <c r="B13" s="42"/>
      <c r="C13" s="100">
        <f>SUM(C9:C12)</f>
        <v>60</v>
      </c>
      <c r="D13" s="100"/>
      <c r="E13" s="100"/>
      <c r="F13" s="99"/>
      <c r="G13" s="99">
        <f>SUM(G9:G12)</f>
        <v>60</v>
      </c>
      <c r="H13" s="51"/>
    </row>
  </sheetData>
  <mergeCells count="2">
    <mergeCell ref="A4:G4"/>
    <mergeCell ref="A6:D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6"/>
  <sheetViews>
    <sheetView topLeftCell="A4" workbookViewId="0">
      <selection activeCell="B17" sqref="B17"/>
    </sheetView>
  </sheetViews>
  <sheetFormatPr defaultRowHeight="14.4" x14ac:dyDescent="0.3"/>
  <cols>
    <col min="2" max="2" width="31.88671875" customWidth="1"/>
  </cols>
  <sheetData>
    <row r="4" spans="1:8" ht="21.6" x14ac:dyDescent="0.3">
      <c r="A4" s="189" t="s">
        <v>188</v>
      </c>
      <c r="B4" s="189"/>
      <c r="C4" s="189"/>
      <c r="D4" s="189"/>
      <c r="E4" s="189"/>
      <c r="F4" s="189"/>
      <c r="G4" s="189"/>
      <c r="H4" s="31"/>
    </row>
    <row r="5" spans="1:8" ht="21.6" x14ac:dyDescent="0.3">
      <c r="A5" s="56"/>
      <c r="B5" s="56"/>
      <c r="C5" s="55"/>
      <c r="D5" s="55"/>
      <c r="E5" s="55"/>
      <c r="F5" s="55"/>
      <c r="G5" s="55"/>
      <c r="H5" s="31"/>
    </row>
    <row r="6" spans="1:8" ht="37.200000000000003" x14ac:dyDescent="0.3">
      <c r="A6" s="190" t="s">
        <v>190</v>
      </c>
      <c r="B6" s="190"/>
      <c r="C6" s="190"/>
      <c r="D6" s="190"/>
      <c r="E6" s="55"/>
      <c r="F6" s="55"/>
      <c r="G6" s="32" t="s">
        <v>189</v>
      </c>
      <c r="H6" s="31"/>
    </row>
    <row r="7" spans="1:8" ht="18.600000000000001" x14ac:dyDescent="0.3">
      <c r="A7" s="31"/>
      <c r="B7" s="31"/>
      <c r="C7" s="32"/>
      <c r="D7" s="32"/>
      <c r="E7" s="32"/>
      <c r="F7" s="32"/>
      <c r="G7" s="32"/>
      <c r="H7" s="31"/>
    </row>
    <row r="8" spans="1:8" ht="55.8" x14ac:dyDescent="0.3">
      <c r="A8" s="57" t="s">
        <v>181</v>
      </c>
      <c r="B8" s="57" t="s">
        <v>182</v>
      </c>
      <c r="C8" s="57" t="s">
        <v>183</v>
      </c>
      <c r="D8" s="57" t="s">
        <v>184</v>
      </c>
      <c r="E8" s="57" t="s">
        <v>185</v>
      </c>
      <c r="F8" s="57" t="s">
        <v>176</v>
      </c>
      <c r="G8" s="57" t="s">
        <v>186</v>
      </c>
      <c r="H8" s="57" t="s">
        <v>187</v>
      </c>
    </row>
    <row r="9" spans="1:8" ht="178.2" x14ac:dyDescent="0.3">
      <c r="A9" s="20">
        <v>1</v>
      </c>
      <c r="B9" s="74" t="s">
        <v>196</v>
      </c>
      <c r="C9" s="54">
        <v>5</v>
      </c>
      <c r="D9" s="54" t="s">
        <v>275</v>
      </c>
      <c r="E9" s="54" t="s">
        <v>66</v>
      </c>
      <c r="F9" s="54">
        <v>0</v>
      </c>
      <c r="G9" s="54">
        <v>5</v>
      </c>
      <c r="H9" s="54"/>
    </row>
    <row r="10" spans="1:8" ht="178.2" x14ac:dyDescent="0.3">
      <c r="A10" s="20">
        <v>2</v>
      </c>
      <c r="B10" s="74" t="s">
        <v>197</v>
      </c>
      <c r="C10" s="54">
        <v>5</v>
      </c>
      <c r="D10" s="54" t="s">
        <v>275</v>
      </c>
      <c r="E10" s="54" t="s">
        <v>66</v>
      </c>
      <c r="F10" s="54">
        <v>0</v>
      </c>
      <c r="G10" s="54">
        <v>5</v>
      </c>
      <c r="H10" s="54"/>
    </row>
    <row r="11" spans="1:8" ht="178.2" x14ac:dyDescent="0.3">
      <c r="A11" s="20">
        <v>3</v>
      </c>
      <c r="B11" s="22" t="s">
        <v>198</v>
      </c>
      <c r="C11" s="100">
        <v>5</v>
      </c>
      <c r="D11" s="54" t="s">
        <v>275</v>
      </c>
      <c r="E11" s="100" t="s">
        <v>66</v>
      </c>
      <c r="F11" s="100">
        <v>0</v>
      </c>
      <c r="G11" s="100">
        <v>5</v>
      </c>
      <c r="H11" s="100"/>
    </row>
    <row r="12" spans="1:8" ht="178.2" x14ac:dyDescent="0.3">
      <c r="A12" s="20">
        <v>4</v>
      </c>
      <c r="B12" s="74" t="s">
        <v>199</v>
      </c>
      <c r="C12" s="54">
        <v>5</v>
      </c>
      <c r="D12" s="54" t="s">
        <v>275</v>
      </c>
      <c r="E12" s="54" t="s">
        <v>66</v>
      </c>
      <c r="F12" s="54">
        <v>0</v>
      </c>
      <c r="G12" s="54">
        <v>5</v>
      </c>
      <c r="H12" s="100"/>
    </row>
    <row r="13" spans="1:8" ht="115.2" x14ac:dyDescent="0.3">
      <c r="A13" s="20">
        <v>6</v>
      </c>
      <c r="B13" s="60" t="s">
        <v>202</v>
      </c>
      <c r="C13" s="100">
        <v>9.1999999999999993</v>
      </c>
      <c r="D13" s="100" t="s">
        <v>275</v>
      </c>
      <c r="E13" s="100" t="s">
        <v>201</v>
      </c>
      <c r="F13" s="100">
        <v>0</v>
      </c>
      <c r="G13" s="100">
        <v>9.1999999999999993</v>
      </c>
      <c r="H13" s="100"/>
    </row>
    <row r="14" spans="1:8" ht="115.2" x14ac:dyDescent="0.3">
      <c r="A14" s="20">
        <v>7</v>
      </c>
      <c r="B14" s="60" t="s">
        <v>203</v>
      </c>
      <c r="C14" s="100">
        <v>13</v>
      </c>
      <c r="D14" s="100" t="s">
        <v>276</v>
      </c>
      <c r="E14" s="100" t="s">
        <v>201</v>
      </c>
      <c r="F14" s="100">
        <v>0</v>
      </c>
      <c r="G14" s="100">
        <v>13</v>
      </c>
      <c r="H14" s="100"/>
    </row>
    <row r="15" spans="1:8" ht="67.2" x14ac:dyDescent="0.3">
      <c r="A15" s="20">
        <v>9</v>
      </c>
      <c r="B15" s="59" t="s">
        <v>217</v>
      </c>
      <c r="C15" s="100">
        <v>17</v>
      </c>
      <c r="D15" s="100" t="s">
        <v>68</v>
      </c>
      <c r="E15" s="100" t="s">
        <v>205</v>
      </c>
      <c r="F15" s="54">
        <v>8.5</v>
      </c>
      <c r="G15" s="54">
        <v>8.5</v>
      </c>
      <c r="H15" s="100"/>
    </row>
    <row r="16" spans="1:8" ht="19.8" x14ac:dyDescent="0.3">
      <c r="A16" s="41"/>
      <c r="B16" s="42"/>
      <c r="C16" s="92">
        <v>109.2</v>
      </c>
      <c r="D16" s="92">
        <v>9</v>
      </c>
      <c r="E16" s="92">
        <v>9</v>
      </c>
      <c r="F16" s="92">
        <v>33.5</v>
      </c>
      <c r="G16" s="92">
        <v>75.7</v>
      </c>
      <c r="H16" s="50"/>
    </row>
  </sheetData>
  <mergeCells count="2">
    <mergeCell ref="A4:G4"/>
    <mergeCell ref="A6:D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9" workbookViewId="0">
      <selection activeCell="L11" sqref="L11"/>
    </sheetView>
  </sheetViews>
  <sheetFormatPr defaultRowHeight="14.4" x14ac:dyDescent="0.3"/>
  <cols>
    <col min="2" max="2" width="26.33203125" customWidth="1"/>
  </cols>
  <sheetData>
    <row r="4" spans="1:7" ht="21.6" x14ac:dyDescent="0.3">
      <c r="A4" s="189" t="s">
        <v>188</v>
      </c>
      <c r="B4" s="189"/>
      <c r="C4" s="189"/>
      <c r="D4" s="189"/>
      <c r="E4" s="189"/>
      <c r="F4" s="189"/>
      <c r="G4" s="189"/>
    </row>
    <row r="5" spans="1:7" ht="21.6" x14ac:dyDescent="0.3">
      <c r="A5" s="56"/>
      <c r="B5" s="56"/>
      <c r="C5" s="55"/>
      <c r="D5" s="55"/>
      <c r="E5" s="55"/>
      <c r="F5" s="55"/>
      <c r="G5" s="55"/>
    </row>
    <row r="6" spans="1:7" ht="37.200000000000003" x14ac:dyDescent="0.3">
      <c r="A6" s="190" t="s">
        <v>190</v>
      </c>
      <c r="B6" s="190"/>
      <c r="C6" s="190"/>
      <c r="D6" s="190"/>
      <c r="E6" s="55"/>
      <c r="F6" s="55"/>
      <c r="G6" s="32" t="s">
        <v>206</v>
      </c>
    </row>
    <row r="7" spans="1:7" ht="18.600000000000001" x14ac:dyDescent="0.3">
      <c r="A7" s="31"/>
      <c r="B7" s="31"/>
      <c r="C7" s="32"/>
      <c r="D7" s="32"/>
      <c r="E7" s="32"/>
      <c r="F7" s="32"/>
      <c r="G7" s="32"/>
    </row>
    <row r="8" spans="1:7" ht="55.8" x14ac:dyDescent="0.3">
      <c r="A8" s="57" t="s">
        <v>257</v>
      </c>
      <c r="B8" s="57" t="s">
        <v>182</v>
      </c>
      <c r="C8" s="57" t="s">
        <v>183</v>
      </c>
      <c r="D8" s="57" t="s">
        <v>184</v>
      </c>
      <c r="E8" s="57" t="s">
        <v>185</v>
      </c>
      <c r="F8" s="57" t="s">
        <v>176</v>
      </c>
      <c r="G8" s="57" t="s">
        <v>186</v>
      </c>
    </row>
    <row r="9" spans="1:7" ht="84" x14ac:dyDescent="0.3">
      <c r="A9" s="20">
        <v>1</v>
      </c>
      <c r="B9" s="59" t="s">
        <v>207</v>
      </c>
      <c r="C9" s="100">
        <v>25</v>
      </c>
      <c r="D9" s="100" t="s">
        <v>218</v>
      </c>
      <c r="E9" s="100" t="s">
        <v>178</v>
      </c>
      <c r="F9" s="100">
        <v>0</v>
      </c>
      <c r="G9" s="100">
        <v>25</v>
      </c>
    </row>
    <row r="10" spans="1:7" ht="41.4" x14ac:dyDescent="0.3">
      <c r="A10" s="20">
        <v>3</v>
      </c>
      <c r="B10" s="67" t="s">
        <v>223</v>
      </c>
      <c r="C10" s="100">
        <v>25</v>
      </c>
      <c r="D10" s="100" t="s">
        <v>261</v>
      </c>
      <c r="E10" s="100" t="s">
        <v>178</v>
      </c>
      <c r="F10" s="100">
        <v>12.5</v>
      </c>
      <c r="G10" s="100">
        <v>12.5</v>
      </c>
    </row>
    <row r="11" spans="1:7" ht="69" x14ac:dyDescent="0.3">
      <c r="A11" s="20">
        <v>4</v>
      </c>
      <c r="B11" s="67" t="s">
        <v>240</v>
      </c>
      <c r="C11" s="100">
        <v>100</v>
      </c>
      <c r="D11" s="100" t="s">
        <v>218</v>
      </c>
      <c r="E11" s="100" t="s">
        <v>178</v>
      </c>
      <c r="F11" s="100">
        <v>0</v>
      </c>
      <c r="G11" s="100">
        <v>100</v>
      </c>
    </row>
    <row r="12" spans="1:7" ht="67.2" x14ac:dyDescent="0.3">
      <c r="A12" s="20">
        <v>5</v>
      </c>
      <c r="B12" s="59" t="s">
        <v>254</v>
      </c>
      <c r="C12" s="100">
        <v>10</v>
      </c>
      <c r="D12" s="100" t="s">
        <v>261</v>
      </c>
      <c r="E12" s="100" t="s">
        <v>178</v>
      </c>
      <c r="F12" s="100">
        <v>5</v>
      </c>
      <c r="G12" s="100">
        <v>5</v>
      </c>
    </row>
    <row r="13" spans="1:7" ht="33.6" x14ac:dyDescent="0.3">
      <c r="A13" s="20"/>
      <c r="B13" s="68" t="s">
        <v>224</v>
      </c>
      <c r="C13" s="100">
        <v>173</v>
      </c>
      <c r="D13" s="96">
        <v>6</v>
      </c>
      <c r="E13" s="96">
        <v>5</v>
      </c>
      <c r="F13" s="100">
        <v>17.5</v>
      </c>
      <c r="G13" s="100">
        <v>155.5</v>
      </c>
    </row>
  </sheetData>
  <mergeCells count="2">
    <mergeCell ref="A4:G4"/>
    <mergeCell ref="A6:D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61"/>
  <sheetViews>
    <sheetView topLeftCell="A28" zoomScale="70" zoomScaleNormal="70" workbookViewId="0">
      <selection activeCell="A48" sqref="A48:C58"/>
    </sheetView>
  </sheetViews>
  <sheetFormatPr defaultColWidth="9.109375" defaultRowHeight="19.8" x14ac:dyDescent="0.3"/>
  <cols>
    <col min="1" max="1" width="5.109375" style="6" customWidth="1"/>
    <col min="2" max="2" width="38.5546875" style="58" customWidth="1"/>
    <col min="3" max="3" width="14.5546875" style="7" customWidth="1"/>
    <col min="4" max="4" width="24.33203125" style="19" customWidth="1"/>
    <col min="5" max="16384" width="9.109375" style="6"/>
  </cols>
  <sheetData>
    <row r="1" spans="1:4" s="111" customFormat="1" ht="77.400000000000006" customHeight="1" x14ac:dyDescent="0.3">
      <c r="A1" s="188" t="s">
        <v>188</v>
      </c>
      <c r="B1" s="188"/>
      <c r="C1" s="188"/>
      <c r="D1" s="188"/>
    </row>
    <row r="2" spans="1:4" s="111" customFormat="1" ht="41.25" customHeight="1" x14ac:dyDescent="0.3">
      <c r="A2" s="191" t="s">
        <v>349</v>
      </c>
      <c r="B2" s="191"/>
      <c r="C2" s="191"/>
      <c r="D2" s="168"/>
    </row>
    <row r="3" spans="1:4" s="32" customFormat="1" ht="24" customHeight="1" x14ac:dyDescent="0.3">
      <c r="A3" s="187" t="s">
        <v>181</v>
      </c>
      <c r="B3" s="187" t="s">
        <v>182</v>
      </c>
      <c r="C3" s="187" t="s">
        <v>183</v>
      </c>
      <c r="D3" s="187" t="s">
        <v>184</v>
      </c>
    </row>
    <row r="4" spans="1:4" s="32" customFormat="1" ht="63" customHeight="1" x14ac:dyDescent="0.3">
      <c r="A4" s="187"/>
      <c r="B4" s="187"/>
      <c r="C4" s="187"/>
      <c r="D4" s="187"/>
    </row>
    <row r="5" spans="1:4" s="32" customFormat="1" ht="18.600000000000001" x14ac:dyDescent="0.3">
      <c r="A5" s="134">
        <v>1</v>
      </c>
      <c r="B5" s="134">
        <v>2</v>
      </c>
      <c r="C5" s="134">
        <v>3</v>
      </c>
      <c r="D5" s="134">
        <v>9</v>
      </c>
    </row>
    <row r="6" spans="1:4" ht="60" x14ac:dyDescent="0.3">
      <c r="A6" s="153">
        <v>1</v>
      </c>
      <c r="B6" s="112" t="s">
        <v>299</v>
      </c>
      <c r="C6" s="113">
        <v>10</v>
      </c>
      <c r="D6" s="153" t="s">
        <v>219</v>
      </c>
    </row>
    <row r="7" spans="1:4" ht="105" x14ac:dyDescent="0.3">
      <c r="A7" s="153">
        <f>A6+1</f>
        <v>2</v>
      </c>
      <c r="B7" s="112" t="s">
        <v>300</v>
      </c>
      <c r="C7" s="113">
        <v>2.6</v>
      </c>
      <c r="D7" s="153" t="s">
        <v>219</v>
      </c>
    </row>
    <row r="8" spans="1:4" ht="60" x14ac:dyDescent="0.3">
      <c r="A8" s="153">
        <f t="shared" ref="A8:A43" si="0">A7+1</f>
        <v>3</v>
      </c>
      <c r="B8" s="112" t="s">
        <v>302</v>
      </c>
      <c r="C8" s="113">
        <v>10</v>
      </c>
      <c r="D8" s="153" t="s">
        <v>442</v>
      </c>
    </row>
    <row r="9" spans="1:4" ht="45" x14ac:dyDescent="0.3">
      <c r="A9" s="153">
        <f t="shared" si="0"/>
        <v>4</v>
      </c>
      <c r="B9" s="112" t="s">
        <v>303</v>
      </c>
      <c r="C9" s="113">
        <v>2.5</v>
      </c>
      <c r="D9" s="153" t="s">
        <v>219</v>
      </c>
    </row>
    <row r="10" spans="1:4" ht="45" x14ac:dyDescent="0.3">
      <c r="A10" s="153">
        <f t="shared" si="0"/>
        <v>5</v>
      </c>
      <c r="B10" s="112" t="s">
        <v>304</v>
      </c>
      <c r="C10" s="113">
        <v>3</v>
      </c>
      <c r="D10" s="153" t="s">
        <v>219</v>
      </c>
    </row>
    <row r="11" spans="1:4" ht="45" x14ac:dyDescent="0.3">
      <c r="A11" s="153">
        <f t="shared" si="0"/>
        <v>6</v>
      </c>
      <c r="B11" s="112" t="s">
        <v>305</v>
      </c>
      <c r="C11" s="113">
        <v>2.5</v>
      </c>
      <c r="D11" s="153" t="s">
        <v>219</v>
      </c>
    </row>
    <row r="12" spans="1:4" ht="45" x14ac:dyDescent="0.3">
      <c r="A12" s="153">
        <f t="shared" si="0"/>
        <v>7</v>
      </c>
      <c r="B12" s="112" t="s">
        <v>306</v>
      </c>
      <c r="C12" s="113">
        <v>3</v>
      </c>
      <c r="D12" s="153" t="s">
        <v>219</v>
      </c>
    </row>
    <row r="13" spans="1:4" ht="60" x14ac:dyDescent="0.3">
      <c r="A13" s="153">
        <f t="shared" si="0"/>
        <v>8</v>
      </c>
      <c r="B13" s="112" t="s">
        <v>307</v>
      </c>
      <c r="C13" s="113">
        <v>2.5</v>
      </c>
      <c r="D13" s="153" t="s">
        <v>219</v>
      </c>
    </row>
    <row r="14" spans="1:4" ht="60" x14ac:dyDescent="0.3">
      <c r="A14" s="153">
        <f t="shared" si="0"/>
        <v>9</v>
      </c>
      <c r="B14" s="112" t="s">
        <v>308</v>
      </c>
      <c r="C14" s="113">
        <v>3</v>
      </c>
      <c r="D14" s="153" t="s">
        <v>219</v>
      </c>
    </row>
    <row r="15" spans="1:4" ht="45" x14ac:dyDescent="0.3">
      <c r="A15" s="153">
        <f t="shared" si="0"/>
        <v>10</v>
      </c>
      <c r="B15" s="112" t="s">
        <v>309</v>
      </c>
      <c r="C15" s="113">
        <v>2.5</v>
      </c>
      <c r="D15" s="153" t="s">
        <v>219</v>
      </c>
    </row>
    <row r="16" spans="1:4" ht="60" x14ac:dyDescent="0.3">
      <c r="A16" s="153">
        <f t="shared" si="0"/>
        <v>11</v>
      </c>
      <c r="B16" s="112" t="s">
        <v>310</v>
      </c>
      <c r="C16" s="113">
        <v>3</v>
      </c>
      <c r="D16" s="153" t="s">
        <v>219</v>
      </c>
    </row>
    <row r="17" spans="1:4" ht="45" x14ac:dyDescent="0.3">
      <c r="A17" s="153">
        <f t="shared" si="0"/>
        <v>12</v>
      </c>
      <c r="B17" s="112" t="s">
        <v>311</v>
      </c>
      <c r="C17" s="113">
        <v>2.5</v>
      </c>
      <c r="D17" s="153" t="s">
        <v>219</v>
      </c>
    </row>
    <row r="18" spans="1:4" ht="45" x14ac:dyDescent="0.3">
      <c r="A18" s="153">
        <f t="shared" si="0"/>
        <v>13</v>
      </c>
      <c r="B18" s="112" t="s">
        <v>312</v>
      </c>
      <c r="C18" s="113">
        <v>3</v>
      </c>
      <c r="D18" s="153" t="s">
        <v>219</v>
      </c>
    </row>
    <row r="19" spans="1:4" ht="60" x14ac:dyDescent="0.3">
      <c r="A19" s="153">
        <f t="shared" si="0"/>
        <v>14</v>
      </c>
      <c r="B19" s="112" t="s">
        <v>313</v>
      </c>
      <c r="C19" s="113">
        <v>2.5</v>
      </c>
      <c r="D19" s="166" t="s">
        <v>219</v>
      </c>
    </row>
    <row r="20" spans="1:4" ht="60" x14ac:dyDescent="0.3">
      <c r="A20" s="153">
        <f t="shared" si="0"/>
        <v>15</v>
      </c>
      <c r="B20" s="112" t="s">
        <v>314</v>
      </c>
      <c r="C20" s="113">
        <v>3</v>
      </c>
      <c r="D20" s="166" t="s">
        <v>219</v>
      </c>
    </row>
    <row r="21" spans="1:4" ht="60" x14ac:dyDescent="0.3">
      <c r="A21" s="153">
        <f t="shared" si="0"/>
        <v>16</v>
      </c>
      <c r="B21" s="112" t="s">
        <v>315</v>
      </c>
      <c r="C21" s="113">
        <v>2.5</v>
      </c>
      <c r="D21" s="153" t="s">
        <v>261</v>
      </c>
    </row>
    <row r="22" spans="1:4" ht="60" x14ac:dyDescent="0.3">
      <c r="A22" s="153">
        <f t="shared" si="0"/>
        <v>17</v>
      </c>
      <c r="B22" s="112" t="s">
        <v>316</v>
      </c>
      <c r="C22" s="113">
        <v>3</v>
      </c>
      <c r="D22" s="153" t="s">
        <v>261</v>
      </c>
    </row>
    <row r="23" spans="1:4" ht="60" x14ac:dyDescent="0.3">
      <c r="A23" s="153">
        <f t="shared" si="0"/>
        <v>18</v>
      </c>
      <c r="B23" s="112" t="s">
        <v>317</v>
      </c>
      <c r="C23" s="113">
        <v>2.5</v>
      </c>
      <c r="D23" s="153" t="s">
        <v>261</v>
      </c>
    </row>
    <row r="24" spans="1:4" ht="60" x14ac:dyDescent="0.3">
      <c r="A24" s="153">
        <f t="shared" si="0"/>
        <v>19</v>
      </c>
      <c r="B24" s="112" t="s">
        <v>318</v>
      </c>
      <c r="C24" s="113">
        <v>3</v>
      </c>
      <c r="D24" s="153" t="s">
        <v>261</v>
      </c>
    </row>
    <row r="25" spans="1:4" ht="45" x14ac:dyDescent="0.3">
      <c r="A25" s="141">
        <f t="shared" si="0"/>
        <v>20</v>
      </c>
      <c r="B25" s="115" t="s">
        <v>319</v>
      </c>
      <c r="C25" s="116">
        <v>0</v>
      </c>
      <c r="D25" s="114" t="s">
        <v>351</v>
      </c>
    </row>
    <row r="26" spans="1:4" ht="60" x14ac:dyDescent="0.3">
      <c r="A26" s="141">
        <f t="shared" si="0"/>
        <v>21</v>
      </c>
      <c r="B26" s="115" t="s">
        <v>320</v>
      </c>
      <c r="C26" s="116">
        <v>0</v>
      </c>
      <c r="D26" s="114" t="s">
        <v>351</v>
      </c>
    </row>
    <row r="27" spans="1:4" ht="45" x14ac:dyDescent="0.3">
      <c r="A27" s="153">
        <f t="shared" si="0"/>
        <v>22</v>
      </c>
      <c r="B27" s="112" t="s">
        <v>425</v>
      </c>
      <c r="C27" s="113">
        <v>25</v>
      </c>
      <c r="D27" s="153" t="s">
        <v>219</v>
      </c>
    </row>
    <row r="28" spans="1:4" ht="45" x14ac:dyDescent="0.3">
      <c r="A28" s="153">
        <f t="shared" si="0"/>
        <v>23</v>
      </c>
      <c r="B28" s="112" t="s">
        <v>321</v>
      </c>
      <c r="C28" s="113">
        <v>11.5</v>
      </c>
      <c r="D28" s="153" t="s">
        <v>219</v>
      </c>
    </row>
    <row r="29" spans="1:4" ht="114" customHeight="1" x14ac:dyDescent="0.3">
      <c r="A29" s="153">
        <f t="shared" si="0"/>
        <v>24</v>
      </c>
      <c r="B29" s="198" t="s">
        <v>363</v>
      </c>
      <c r="C29" s="161">
        <v>68.849999999999994</v>
      </c>
      <c r="D29" s="170" t="s">
        <v>261</v>
      </c>
    </row>
    <row r="30" spans="1:4" ht="51" customHeight="1" x14ac:dyDescent="0.3">
      <c r="A30" s="153">
        <f t="shared" si="0"/>
        <v>25</v>
      </c>
      <c r="B30" s="112" t="s">
        <v>322</v>
      </c>
      <c r="C30" s="113">
        <v>20</v>
      </c>
      <c r="D30" s="153" t="s">
        <v>219</v>
      </c>
    </row>
    <row r="31" spans="1:4" ht="90" x14ac:dyDescent="0.3">
      <c r="A31" s="153">
        <f t="shared" si="0"/>
        <v>26</v>
      </c>
      <c r="B31" s="112" t="s">
        <v>323</v>
      </c>
      <c r="C31" s="113">
        <v>2.5</v>
      </c>
      <c r="D31" s="153" t="s">
        <v>219</v>
      </c>
    </row>
    <row r="32" spans="1:4" ht="75" x14ac:dyDescent="0.3">
      <c r="A32" s="153">
        <f t="shared" si="0"/>
        <v>27</v>
      </c>
      <c r="B32" s="112" t="s">
        <v>324</v>
      </c>
      <c r="C32" s="113">
        <v>111.35250000000001</v>
      </c>
      <c r="D32" s="153" t="s">
        <v>261</v>
      </c>
    </row>
    <row r="33" spans="1:7" ht="75" x14ac:dyDescent="0.3">
      <c r="A33" s="170">
        <f t="shared" si="0"/>
        <v>28</v>
      </c>
      <c r="B33" s="160" t="s">
        <v>436</v>
      </c>
      <c r="C33" s="161">
        <v>10</v>
      </c>
      <c r="D33" s="170" t="s">
        <v>261</v>
      </c>
    </row>
    <row r="34" spans="1:7" ht="60" x14ac:dyDescent="0.3">
      <c r="A34" s="153">
        <f t="shared" si="0"/>
        <v>29</v>
      </c>
      <c r="B34" s="112" t="s">
        <v>325</v>
      </c>
      <c r="C34" s="113">
        <v>25</v>
      </c>
      <c r="D34" s="153" t="s">
        <v>442</v>
      </c>
    </row>
    <row r="35" spans="1:7" ht="45" x14ac:dyDescent="0.3">
      <c r="A35" s="153">
        <f t="shared" si="0"/>
        <v>30</v>
      </c>
      <c r="B35" s="112" t="s">
        <v>326</v>
      </c>
      <c r="C35" s="113">
        <v>18</v>
      </c>
      <c r="D35" s="153" t="s">
        <v>219</v>
      </c>
    </row>
    <row r="36" spans="1:7" ht="30" x14ac:dyDescent="0.3">
      <c r="A36" s="153">
        <f t="shared" si="0"/>
        <v>31</v>
      </c>
      <c r="B36" s="112" t="s">
        <v>329</v>
      </c>
      <c r="C36" s="113">
        <v>15</v>
      </c>
      <c r="D36" s="153" t="s">
        <v>442</v>
      </c>
    </row>
    <row r="37" spans="1:7" ht="60" x14ac:dyDescent="0.3">
      <c r="A37" s="153">
        <f t="shared" si="0"/>
        <v>32</v>
      </c>
      <c r="B37" s="112" t="s">
        <v>330</v>
      </c>
      <c r="C37" s="113">
        <v>27.91</v>
      </c>
      <c r="D37" s="153" t="s">
        <v>219</v>
      </c>
      <c r="E37" s="192"/>
      <c r="F37" s="192"/>
      <c r="G37" s="192"/>
    </row>
    <row r="38" spans="1:7" ht="60" x14ac:dyDescent="0.3">
      <c r="A38" s="153">
        <f t="shared" si="0"/>
        <v>33</v>
      </c>
      <c r="B38" s="112" t="s">
        <v>390</v>
      </c>
      <c r="C38" s="113">
        <v>10</v>
      </c>
      <c r="D38" s="153" t="s">
        <v>219</v>
      </c>
      <c r="E38" s="6">
        <f>21+6.91</f>
        <v>27.91</v>
      </c>
    </row>
    <row r="39" spans="1:7" ht="75" x14ac:dyDescent="0.3">
      <c r="A39" s="153">
        <f t="shared" si="0"/>
        <v>34</v>
      </c>
      <c r="B39" s="112" t="s">
        <v>331</v>
      </c>
      <c r="C39" s="113">
        <v>15</v>
      </c>
      <c r="D39" s="153" t="s">
        <v>442</v>
      </c>
    </row>
    <row r="40" spans="1:7" ht="60" x14ac:dyDescent="0.3">
      <c r="A40" s="141">
        <f t="shared" si="0"/>
        <v>35</v>
      </c>
      <c r="B40" s="115" t="s">
        <v>332</v>
      </c>
      <c r="C40" s="116">
        <v>0</v>
      </c>
      <c r="D40" s="114" t="s">
        <v>351</v>
      </c>
    </row>
    <row r="41" spans="1:7" ht="60" x14ac:dyDescent="0.3">
      <c r="A41" s="153">
        <f t="shared" si="0"/>
        <v>36</v>
      </c>
      <c r="B41" s="112" t="s">
        <v>365</v>
      </c>
      <c r="C41" s="113">
        <v>25</v>
      </c>
      <c r="D41" s="166" t="s">
        <v>219</v>
      </c>
    </row>
    <row r="42" spans="1:7" ht="60" x14ac:dyDescent="0.3">
      <c r="A42" s="153">
        <f t="shared" si="0"/>
        <v>37</v>
      </c>
      <c r="B42" s="112" t="s">
        <v>395</v>
      </c>
      <c r="C42" s="113">
        <v>25</v>
      </c>
      <c r="D42" s="153" t="s">
        <v>442</v>
      </c>
    </row>
    <row r="43" spans="1:7" ht="60" customHeight="1" x14ac:dyDescent="0.3">
      <c r="A43" s="153">
        <f t="shared" si="0"/>
        <v>38</v>
      </c>
      <c r="B43" s="112" t="s">
        <v>407</v>
      </c>
      <c r="C43" s="113">
        <v>7.63</v>
      </c>
      <c r="D43" s="153" t="s">
        <v>442</v>
      </c>
    </row>
    <row r="44" spans="1:7" ht="18.600000000000001" x14ac:dyDescent="0.3">
      <c r="A44" s="153"/>
      <c r="B44" s="153" t="s">
        <v>393</v>
      </c>
      <c r="C44" s="113">
        <v>10</v>
      </c>
      <c r="D44" s="153" t="s">
        <v>261</v>
      </c>
    </row>
    <row r="45" spans="1:7" s="7" customFormat="1" ht="18.600000000000001" x14ac:dyDescent="0.3">
      <c r="A45" s="153"/>
      <c r="B45" s="68" t="s">
        <v>350</v>
      </c>
      <c r="C45" s="113">
        <f>SUBTOTAL(9,C6:C44)</f>
        <v>494.34250000000003</v>
      </c>
      <c r="D45" s="113">
        <f>SUBTOTAL(3,D6:D44)</f>
        <v>39</v>
      </c>
    </row>
    <row r="46" spans="1:7" s="7" customFormat="1" ht="18.600000000000001" x14ac:dyDescent="0.3">
      <c r="A46" s="130"/>
      <c r="B46" s="156"/>
      <c r="C46" s="118"/>
      <c r="D46" s="130"/>
    </row>
    <row r="47" spans="1:7" s="119" customFormat="1" ht="45.75" customHeight="1" x14ac:dyDescent="0.3">
      <c r="A47" s="41"/>
      <c r="B47" s="117"/>
      <c r="C47" s="118"/>
      <c r="D47" s="50"/>
    </row>
    <row r="48" spans="1:7" s="119" customFormat="1" ht="18.600000000000001" x14ac:dyDescent="0.3">
      <c r="A48" s="50"/>
    </row>
    <row r="49" spans="1:4" s="119" customFormat="1" ht="18.600000000000001" x14ac:dyDescent="0.3">
      <c r="A49" s="50"/>
    </row>
    <row r="50" spans="1:4" s="7" customFormat="1" ht="18.600000000000001" x14ac:dyDescent="0.3">
      <c r="A50" s="50"/>
    </row>
    <row r="51" spans="1:4" s="7" customFormat="1" ht="18.600000000000001" x14ac:dyDescent="0.3">
      <c r="A51" s="50"/>
    </row>
    <row r="52" spans="1:4" s="7" customFormat="1" ht="18.600000000000001" x14ac:dyDescent="0.3">
      <c r="A52" s="50"/>
    </row>
    <row r="53" spans="1:4" s="7" customFormat="1" ht="27.75" customHeight="1" x14ac:dyDescent="0.3">
      <c r="A53" s="50"/>
    </row>
    <row r="54" spans="1:4" s="7" customFormat="1" ht="18.600000000000001" x14ac:dyDescent="0.3">
      <c r="A54" s="50"/>
    </row>
    <row r="55" spans="1:4" s="7" customFormat="1" ht="18.600000000000001" x14ac:dyDescent="0.3">
      <c r="A55" s="50"/>
    </row>
    <row r="56" spans="1:4" s="7" customFormat="1" ht="18.600000000000001" x14ac:dyDescent="0.3">
      <c r="A56" s="18"/>
    </row>
    <row r="57" spans="1:4" s="7" customFormat="1" ht="18.600000000000001" x14ac:dyDescent="0.3">
      <c r="A57" s="18"/>
    </row>
    <row r="58" spans="1:4" s="7" customFormat="1" ht="18.600000000000001" x14ac:dyDescent="0.3">
      <c r="A58" s="18"/>
    </row>
    <row r="59" spans="1:4" s="7" customFormat="1" x14ac:dyDescent="0.3">
      <c r="A59" s="6"/>
      <c r="B59" s="58"/>
      <c r="D59" s="18"/>
    </row>
    <row r="60" spans="1:4" s="7" customFormat="1" x14ac:dyDescent="0.3">
      <c r="A60" s="6"/>
      <c r="B60" s="58"/>
      <c r="D60" s="18"/>
    </row>
    <row r="61" spans="1:4" s="7" customFormat="1" x14ac:dyDescent="0.3">
      <c r="A61" s="6"/>
      <c r="B61" s="58"/>
      <c r="D61" s="18"/>
    </row>
    <row r="62" spans="1:4" s="7" customFormat="1" x14ac:dyDescent="0.3">
      <c r="A62" s="6"/>
      <c r="B62" s="58"/>
      <c r="D62" s="18"/>
    </row>
    <row r="63" spans="1:4" s="7" customFormat="1" x14ac:dyDescent="0.3">
      <c r="A63" s="6"/>
      <c r="B63" s="58"/>
      <c r="D63" s="19"/>
    </row>
    <row r="64" spans="1:4" s="7" customFormat="1" x14ac:dyDescent="0.3">
      <c r="A64" s="6"/>
      <c r="B64" s="58"/>
      <c r="D64" s="19"/>
    </row>
    <row r="65" spans="1:4" s="7" customFormat="1" x14ac:dyDescent="0.3">
      <c r="A65" s="6"/>
      <c r="B65" s="58"/>
      <c r="D65" s="19"/>
    </row>
    <row r="66" spans="1:4" s="7" customFormat="1" x14ac:dyDescent="0.3">
      <c r="A66" s="6"/>
      <c r="B66" s="58"/>
      <c r="D66" s="19"/>
    </row>
    <row r="67" spans="1:4" s="7" customFormat="1" x14ac:dyDescent="0.3">
      <c r="A67" s="6"/>
      <c r="B67" s="58"/>
      <c r="D67" s="19"/>
    </row>
    <row r="68" spans="1:4" s="7" customFormat="1" x14ac:dyDescent="0.3">
      <c r="A68" s="6"/>
      <c r="B68" s="58"/>
      <c r="D68" s="19"/>
    </row>
    <row r="69" spans="1:4" s="7" customFormat="1" x14ac:dyDescent="0.3">
      <c r="A69" s="6"/>
      <c r="B69" s="58"/>
      <c r="D69" s="19"/>
    </row>
    <row r="70" spans="1:4" s="7" customFormat="1" x14ac:dyDescent="0.3">
      <c r="A70" s="6"/>
      <c r="B70" s="58"/>
      <c r="D70" s="19"/>
    </row>
    <row r="71" spans="1:4" s="7" customFormat="1" x14ac:dyDescent="0.3">
      <c r="A71" s="6"/>
      <c r="B71" s="58"/>
      <c r="D71" s="19"/>
    </row>
    <row r="72" spans="1:4" s="7" customFormat="1" x14ac:dyDescent="0.3">
      <c r="A72" s="6"/>
      <c r="B72" s="58"/>
      <c r="D72" s="19"/>
    </row>
    <row r="73" spans="1:4" s="7" customFormat="1" x14ac:dyDescent="0.3">
      <c r="A73" s="6"/>
      <c r="B73" s="58"/>
      <c r="D73" s="19"/>
    </row>
    <row r="74" spans="1:4" s="7" customFormat="1" x14ac:dyDescent="0.3">
      <c r="A74" s="6"/>
      <c r="B74" s="58"/>
      <c r="D74" s="19"/>
    </row>
    <row r="75" spans="1:4" s="7" customFormat="1" x14ac:dyDescent="0.3">
      <c r="A75" s="6"/>
      <c r="B75" s="58"/>
      <c r="D75" s="19"/>
    </row>
    <row r="76" spans="1:4" s="7" customFormat="1" x14ac:dyDescent="0.3">
      <c r="A76" s="6"/>
      <c r="B76" s="58"/>
      <c r="D76" s="19"/>
    </row>
    <row r="77" spans="1:4" s="7" customFormat="1" x14ac:dyDescent="0.3">
      <c r="A77" s="6"/>
      <c r="B77" s="58"/>
      <c r="D77" s="19"/>
    </row>
    <row r="78" spans="1:4" s="7" customFormat="1" x14ac:dyDescent="0.3">
      <c r="A78" s="6"/>
      <c r="B78" s="58"/>
      <c r="D78" s="19"/>
    </row>
    <row r="79" spans="1:4" s="7" customFormat="1" x14ac:dyDescent="0.3">
      <c r="A79" s="6"/>
      <c r="B79" s="58"/>
      <c r="D79" s="19"/>
    </row>
    <row r="80" spans="1:4" s="7" customFormat="1" x14ac:dyDescent="0.3">
      <c r="A80" s="6"/>
      <c r="B80" s="58"/>
      <c r="D80" s="19"/>
    </row>
    <row r="81" spans="1:4" s="7" customFormat="1" x14ac:dyDescent="0.3">
      <c r="A81" s="6"/>
      <c r="B81" s="58"/>
      <c r="D81" s="19"/>
    </row>
    <row r="82" spans="1:4" s="7" customFormat="1" x14ac:dyDescent="0.3">
      <c r="A82" s="6"/>
      <c r="B82" s="58"/>
      <c r="D82" s="19"/>
    </row>
    <row r="83" spans="1:4" s="7" customFormat="1" x14ac:dyDescent="0.3">
      <c r="A83" s="6"/>
      <c r="B83" s="58"/>
      <c r="D83" s="19"/>
    </row>
    <row r="84" spans="1:4" s="7" customFormat="1" x14ac:dyDescent="0.3">
      <c r="A84" s="6"/>
      <c r="B84" s="58"/>
      <c r="D84" s="19"/>
    </row>
    <row r="85" spans="1:4" s="7" customFormat="1" x14ac:dyDescent="0.3">
      <c r="A85" s="6"/>
      <c r="B85" s="58"/>
      <c r="D85" s="19"/>
    </row>
    <row r="86" spans="1:4" s="7" customFormat="1" x14ac:dyDescent="0.3">
      <c r="A86" s="6"/>
      <c r="B86" s="58"/>
      <c r="D86" s="19"/>
    </row>
    <row r="87" spans="1:4" s="7" customFormat="1" x14ac:dyDescent="0.3">
      <c r="A87" s="6"/>
      <c r="B87" s="58"/>
      <c r="D87" s="19"/>
    </row>
    <row r="88" spans="1:4" s="7" customFormat="1" x14ac:dyDescent="0.3">
      <c r="A88" s="6"/>
      <c r="B88" s="58"/>
      <c r="D88" s="19"/>
    </row>
    <row r="89" spans="1:4" s="7" customFormat="1" x14ac:dyDescent="0.3">
      <c r="A89" s="6"/>
      <c r="B89" s="58"/>
      <c r="D89" s="19"/>
    </row>
    <row r="90" spans="1:4" s="7" customFormat="1" x14ac:dyDescent="0.3">
      <c r="A90" s="6"/>
      <c r="B90" s="58"/>
      <c r="D90" s="19"/>
    </row>
    <row r="91" spans="1:4" s="7" customFormat="1" x14ac:dyDescent="0.3">
      <c r="A91" s="6"/>
      <c r="B91" s="58"/>
      <c r="D91" s="19"/>
    </row>
    <row r="92" spans="1:4" s="7" customFormat="1" x14ac:dyDescent="0.3">
      <c r="A92" s="6"/>
      <c r="B92" s="58"/>
      <c r="D92" s="19"/>
    </row>
    <row r="93" spans="1:4" s="7" customFormat="1" x14ac:dyDescent="0.3">
      <c r="A93" s="6"/>
      <c r="B93" s="58"/>
      <c r="D93" s="19"/>
    </row>
    <row r="94" spans="1:4" s="7" customFormat="1" x14ac:dyDescent="0.3">
      <c r="A94" s="6"/>
      <c r="B94" s="58"/>
      <c r="D94" s="19"/>
    </row>
    <row r="95" spans="1:4" s="7" customFormat="1" x14ac:dyDescent="0.3">
      <c r="A95" s="6"/>
      <c r="B95" s="58"/>
      <c r="D95" s="19"/>
    </row>
    <row r="96" spans="1:4" s="7" customFormat="1" x14ac:dyDescent="0.3">
      <c r="A96" s="6"/>
      <c r="B96" s="58"/>
      <c r="D96" s="19"/>
    </row>
    <row r="97" spans="1:4" s="7" customFormat="1" x14ac:dyDescent="0.3">
      <c r="A97" s="6"/>
      <c r="B97" s="58"/>
      <c r="D97" s="19"/>
    </row>
    <row r="98" spans="1:4" s="7" customFormat="1" x14ac:dyDescent="0.3">
      <c r="A98" s="6"/>
      <c r="B98" s="58"/>
      <c r="D98" s="19"/>
    </row>
    <row r="99" spans="1:4" s="7" customFormat="1" x14ac:dyDescent="0.3">
      <c r="A99" s="6"/>
      <c r="B99" s="58"/>
      <c r="D99" s="19"/>
    </row>
    <row r="100" spans="1:4" s="7" customFormat="1" x14ac:dyDescent="0.3">
      <c r="A100" s="6"/>
      <c r="B100" s="58"/>
      <c r="D100" s="19"/>
    </row>
    <row r="101" spans="1:4" s="7" customFormat="1" x14ac:dyDescent="0.3">
      <c r="A101" s="6"/>
      <c r="B101" s="58"/>
      <c r="D101" s="19"/>
    </row>
    <row r="102" spans="1:4" s="7" customFormat="1" x14ac:dyDescent="0.3">
      <c r="A102" s="6"/>
      <c r="B102" s="58"/>
      <c r="D102" s="19"/>
    </row>
    <row r="103" spans="1:4" s="7" customFormat="1" x14ac:dyDescent="0.3">
      <c r="A103" s="6"/>
      <c r="B103" s="58"/>
      <c r="D103" s="19"/>
    </row>
    <row r="104" spans="1:4" s="7" customFormat="1" x14ac:dyDescent="0.3">
      <c r="A104" s="6"/>
      <c r="B104" s="58"/>
      <c r="D104" s="19"/>
    </row>
    <row r="105" spans="1:4" s="7" customFormat="1" x14ac:dyDescent="0.3">
      <c r="A105" s="6"/>
      <c r="B105" s="58"/>
      <c r="D105" s="19"/>
    </row>
    <row r="106" spans="1:4" s="7" customFormat="1" x14ac:dyDescent="0.3">
      <c r="A106" s="6"/>
      <c r="B106" s="58"/>
      <c r="D106" s="19"/>
    </row>
    <row r="107" spans="1:4" s="7" customFormat="1" x14ac:dyDescent="0.3">
      <c r="A107" s="6"/>
      <c r="B107" s="58"/>
      <c r="D107" s="19"/>
    </row>
    <row r="108" spans="1:4" s="7" customFormat="1" x14ac:dyDescent="0.3">
      <c r="A108" s="6"/>
      <c r="B108" s="58"/>
      <c r="D108" s="19"/>
    </row>
    <row r="109" spans="1:4" s="7" customFormat="1" x14ac:dyDescent="0.3">
      <c r="A109" s="6"/>
      <c r="B109" s="58"/>
      <c r="D109" s="19"/>
    </row>
    <row r="110" spans="1:4" s="7" customFormat="1" x14ac:dyDescent="0.3">
      <c r="A110" s="6"/>
      <c r="B110" s="58"/>
      <c r="D110" s="19"/>
    </row>
    <row r="111" spans="1:4" s="7" customFormat="1" x14ac:dyDescent="0.3">
      <c r="A111" s="6"/>
      <c r="B111" s="58"/>
      <c r="D111" s="19"/>
    </row>
    <row r="112" spans="1:4" s="7" customFormat="1" x14ac:dyDescent="0.3">
      <c r="A112" s="6"/>
      <c r="B112" s="58"/>
      <c r="D112" s="19"/>
    </row>
    <row r="113" spans="1:4" s="7" customFormat="1" x14ac:dyDescent="0.3">
      <c r="A113" s="6"/>
      <c r="B113" s="58"/>
      <c r="D113" s="19"/>
    </row>
    <row r="114" spans="1:4" s="7" customFormat="1" x14ac:dyDescent="0.3">
      <c r="A114" s="6"/>
      <c r="B114" s="58"/>
      <c r="D114" s="19"/>
    </row>
    <row r="115" spans="1:4" s="7" customFormat="1" x14ac:dyDescent="0.3">
      <c r="A115" s="6"/>
      <c r="B115" s="58"/>
      <c r="D115" s="19"/>
    </row>
    <row r="116" spans="1:4" s="7" customFormat="1" x14ac:dyDescent="0.3">
      <c r="A116" s="6"/>
      <c r="B116" s="58"/>
      <c r="D116" s="19"/>
    </row>
    <row r="117" spans="1:4" s="7" customFormat="1" x14ac:dyDescent="0.3">
      <c r="A117" s="6"/>
      <c r="B117" s="58"/>
      <c r="D117" s="19"/>
    </row>
    <row r="118" spans="1:4" s="7" customFormat="1" x14ac:dyDescent="0.3">
      <c r="A118" s="6"/>
      <c r="B118" s="58"/>
      <c r="D118" s="19"/>
    </row>
    <row r="119" spans="1:4" s="7" customFormat="1" x14ac:dyDescent="0.3">
      <c r="A119" s="6"/>
      <c r="B119" s="58"/>
      <c r="D119" s="19"/>
    </row>
    <row r="120" spans="1:4" s="7" customFormat="1" x14ac:dyDescent="0.3">
      <c r="A120" s="6"/>
      <c r="B120" s="58"/>
      <c r="D120" s="19"/>
    </row>
    <row r="121" spans="1:4" s="7" customFormat="1" x14ac:dyDescent="0.3">
      <c r="A121" s="6"/>
      <c r="B121" s="58"/>
      <c r="D121" s="19"/>
    </row>
    <row r="122" spans="1:4" s="7" customFormat="1" x14ac:dyDescent="0.3">
      <c r="A122" s="6"/>
      <c r="B122" s="58"/>
      <c r="D122" s="19"/>
    </row>
    <row r="123" spans="1:4" s="7" customFormat="1" x14ac:dyDescent="0.3">
      <c r="A123" s="6"/>
      <c r="B123" s="58"/>
      <c r="D123" s="19"/>
    </row>
    <row r="124" spans="1:4" s="7" customFormat="1" x14ac:dyDescent="0.3">
      <c r="A124" s="6"/>
      <c r="B124" s="58"/>
      <c r="D124" s="19"/>
    </row>
    <row r="125" spans="1:4" s="7" customFormat="1" x14ac:dyDescent="0.3">
      <c r="A125" s="6"/>
      <c r="B125" s="58"/>
      <c r="D125" s="19"/>
    </row>
    <row r="126" spans="1:4" s="7" customFormat="1" x14ac:dyDescent="0.3">
      <c r="A126" s="6"/>
      <c r="B126" s="58"/>
      <c r="D126" s="19"/>
    </row>
    <row r="127" spans="1:4" s="7" customFormat="1" x14ac:dyDescent="0.3">
      <c r="A127" s="6"/>
      <c r="B127" s="58"/>
      <c r="D127" s="19"/>
    </row>
    <row r="128" spans="1:4" s="7" customFormat="1" x14ac:dyDescent="0.3">
      <c r="A128" s="6"/>
      <c r="B128" s="58"/>
      <c r="D128" s="19"/>
    </row>
    <row r="129" spans="1:4" s="7" customFormat="1" x14ac:dyDescent="0.3">
      <c r="A129" s="6"/>
      <c r="B129" s="58"/>
      <c r="D129" s="19"/>
    </row>
    <row r="130" spans="1:4" s="7" customFormat="1" x14ac:dyDescent="0.3">
      <c r="A130" s="6"/>
      <c r="B130" s="58"/>
      <c r="D130" s="19"/>
    </row>
    <row r="131" spans="1:4" s="7" customFormat="1" x14ac:dyDescent="0.3">
      <c r="A131" s="6"/>
      <c r="B131" s="58"/>
      <c r="D131" s="19"/>
    </row>
    <row r="132" spans="1:4" s="7" customFormat="1" x14ac:dyDescent="0.3">
      <c r="A132" s="6"/>
      <c r="B132" s="58"/>
      <c r="D132" s="19"/>
    </row>
    <row r="133" spans="1:4" s="7" customFormat="1" x14ac:dyDescent="0.3">
      <c r="A133" s="6"/>
      <c r="B133" s="58"/>
      <c r="D133" s="19"/>
    </row>
    <row r="134" spans="1:4" s="7" customFormat="1" x14ac:dyDescent="0.3">
      <c r="A134" s="6"/>
      <c r="B134" s="58"/>
      <c r="D134" s="19"/>
    </row>
    <row r="135" spans="1:4" s="7" customFormat="1" x14ac:dyDescent="0.3">
      <c r="A135" s="6"/>
      <c r="B135" s="58"/>
      <c r="D135" s="19"/>
    </row>
    <row r="136" spans="1:4" s="7" customFormat="1" x14ac:dyDescent="0.3">
      <c r="A136" s="6"/>
      <c r="B136" s="58"/>
      <c r="D136" s="19"/>
    </row>
    <row r="137" spans="1:4" s="7" customFormat="1" x14ac:dyDescent="0.3">
      <c r="A137" s="6"/>
      <c r="B137" s="58"/>
      <c r="D137" s="19"/>
    </row>
    <row r="138" spans="1:4" s="7" customFormat="1" x14ac:dyDescent="0.3">
      <c r="A138" s="6"/>
      <c r="B138" s="58"/>
      <c r="D138" s="19"/>
    </row>
    <row r="139" spans="1:4" s="7" customFormat="1" x14ac:dyDescent="0.3">
      <c r="A139" s="6"/>
      <c r="B139" s="58"/>
      <c r="D139" s="19"/>
    </row>
    <row r="140" spans="1:4" s="7" customFormat="1" x14ac:dyDescent="0.3">
      <c r="A140" s="6"/>
      <c r="B140" s="58"/>
      <c r="D140" s="19"/>
    </row>
    <row r="141" spans="1:4" s="7" customFormat="1" x14ac:dyDescent="0.3">
      <c r="A141" s="6"/>
      <c r="B141" s="58"/>
      <c r="D141" s="19"/>
    </row>
    <row r="142" spans="1:4" s="7" customFormat="1" x14ac:dyDescent="0.3">
      <c r="A142" s="6"/>
      <c r="B142" s="58"/>
      <c r="D142" s="19"/>
    </row>
    <row r="143" spans="1:4" s="7" customFormat="1" x14ac:dyDescent="0.3">
      <c r="A143" s="6"/>
      <c r="B143" s="58"/>
      <c r="D143" s="19"/>
    </row>
    <row r="144" spans="1:4" s="7" customFormat="1" x14ac:dyDescent="0.3">
      <c r="A144" s="6"/>
      <c r="B144" s="58"/>
      <c r="D144" s="19"/>
    </row>
    <row r="145" spans="1:4" s="7" customFormat="1" x14ac:dyDescent="0.3">
      <c r="A145" s="6"/>
      <c r="B145" s="58"/>
      <c r="D145" s="19"/>
    </row>
    <row r="146" spans="1:4" s="7" customFormat="1" x14ac:dyDescent="0.3">
      <c r="A146" s="6"/>
      <c r="B146" s="58"/>
      <c r="D146" s="19"/>
    </row>
    <row r="147" spans="1:4" s="7" customFormat="1" x14ac:dyDescent="0.3">
      <c r="A147" s="6"/>
      <c r="B147" s="58"/>
      <c r="D147" s="19"/>
    </row>
    <row r="148" spans="1:4" s="7" customFormat="1" x14ac:dyDescent="0.3">
      <c r="A148" s="6"/>
      <c r="B148" s="58"/>
      <c r="D148" s="19"/>
    </row>
    <row r="149" spans="1:4" s="7" customFormat="1" x14ac:dyDescent="0.3">
      <c r="A149" s="6"/>
      <c r="B149" s="58"/>
      <c r="D149" s="19"/>
    </row>
    <row r="150" spans="1:4" s="7" customFormat="1" x14ac:dyDescent="0.3">
      <c r="A150" s="6"/>
      <c r="B150" s="58"/>
      <c r="D150" s="19"/>
    </row>
    <row r="151" spans="1:4" s="7" customFormat="1" x14ac:dyDescent="0.3">
      <c r="A151" s="6"/>
      <c r="B151" s="58"/>
      <c r="D151" s="19"/>
    </row>
    <row r="152" spans="1:4" s="7" customFormat="1" x14ac:dyDescent="0.3">
      <c r="A152" s="6"/>
      <c r="B152" s="58"/>
      <c r="D152" s="19"/>
    </row>
    <row r="153" spans="1:4" s="7" customFormat="1" x14ac:dyDescent="0.3">
      <c r="A153" s="6"/>
      <c r="B153" s="58"/>
      <c r="D153" s="19"/>
    </row>
    <row r="154" spans="1:4" s="7" customFormat="1" x14ac:dyDescent="0.3">
      <c r="A154" s="6"/>
      <c r="B154" s="58"/>
      <c r="D154" s="19"/>
    </row>
    <row r="155" spans="1:4" s="7" customFormat="1" x14ac:dyDescent="0.3">
      <c r="A155" s="6"/>
      <c r="B155" s="58"/>
      <c r="D155" s="19"/>
    </row>
    <row r="156" spans="1:4" s="7" customFormat="1" x14ac:dyDescent="0.3">
      <c r="A156" s="6"/>
      <c r="B156" s="58"/>
      <c r="D156" s="19"/>
    </row>
    <row r="157" spans="1:4" s="7" customFormat="1" x14ac:dyDescent="0.3">
      <c r="A157" s="6"/>
      <c r="B157" s="58"/>
      <c r="D157" s="19"/>
    </row>
    <row r="158" spans="1:4" s="7" customFormat="1" x14ac:dyDescent="0.3">
      <c r="A158" s="6"/>
      <c r="B158" s="58"/>
      <c r="D158" s="19"/>
    </row>
    <row r="159" spans="1:4" s="7" customFormat="1" x14ac:dyDescent="0.3">
      <c r="A159" s="6"/>
      <c r="B159" s="58"/>
      <c r="D159" s="19"/>
    </row>
    <row r="160" spans="1:4" s="7" customFormat="1" x14ac:dyDescent="0.3">
      <c r="A160" s="6"/>
      <c r="B160" s="58"/>
      <c r="D160" s="19"/>
    </row>
    <row r="161" spans="1:4" s="7" customFormat="1" x14ac:dyDescent="0.3">
      <c r="A161" s="6"/>
      <c r="B161" s="58"/>
      <c r="D161" s="19"/>
    </row>
  </sheetData>
  <autoFilter ref="A3:D44"/>
  <mergeCells count="7">
    <mergeCell ref="E37:G37"/>
    <mergeCell ref="D3:D4"/>
    <mergeCell ref="A2:C2"/>
    <mergeCell ref="A1:D1"/>
    <mergeCell ref="A3:A4"/>
    <mergeCell ref="B3:B4"/>
    <mergeCell ref="C3:C4"/>
  </mergeCells>
  <printOptions horizontalCentered="1"/>
  <pageMargins left="0.19685039370078741" right="3.937007874015748E-2" top="7.874015748031496E-2" bottom="0.19685039370078741" header="0.31496062992125984" footer="0.31496062992125984"/>
  <pageSetup paperSize="9" scale="60" orientation="landscape" r:id="rId1"/>
  <headerFooter alignWithMargins="0">
    <oddFooter>&amp;C&amp;F&amp;RPage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55"/>
  <sheetViews>
    <sheetView zoomScale="70" zoomScaleNormal="70" workbookViewId="0">
      <selection activeCell="E1" sqref="E1:E65536"/>
    </sheetView>
  </sheetViews>
  <sheetFormatPr defaultColWidth="9.109375" defaultRowHeight="19.8" x14ac:dyDescent="0.3"/>
  <cols>
    <col min="1" max="1" width="8.88671875" style="6" customWidth="1"/>
    <col min="2" max="2" width="33.88671875" style="58" customWidth="1"/>
    <col min="3" max="3" width="21.88671875" style="7" bestFit="1" customWidth="1"/>
    <col min="4" max="4" width="24.109375" style="19" bestFit="1" customWidth="1"/>
    <col min="5" max="16384" width="9.109375" style="6"/>
  </cols>
  <sheetData>
    <row r="1" spans="1:4" s="111" customFormat="1" ht="64.2" customHeight="1" x14ac:dyDescent="0.3">
      <c r="A1" s="193" t="s">
        <v>188</v>
      </c>
      <c r="B1" s="193"/>
      <c r="C1" s="193"/>
      <c r="D1" s="193"/>
    </row>
    <row r="2" spans="1:4" s="111" customFormat="1" ht="41.25" customHeight="1" x14ac:dyDescent="0.3">
      <c r="A2" s="186" t="s">
        <v>349</v>
      </c>
      <c r="B2" s="186"/>
      <c r="C2" s="186"/>
      <c r="D2" s="167"/>
    </row>
    <row r="3" spans="1:4" s="32" customFormat="1" ht="33" customHeight="1" x14ac:dyDescent="0.3">
      <c r="A3" s="187" t="s">
        <v>181</v>
      </c>
      <c r="B3" s="187" t="s">
        <v>182</v>
      </c>
      <c r="C3" s="187" t="s">
        <v>183</v>
      </c>
      <c r="D3" s="187" t="s">
        <v>184</v>
      </c>
    </row>
    <row r="4" spans="1:4" s="32" customFormat="1" ht="72" customHeight="1" x14ac:dyDescent="0.3">
      <c r="A4" s="187"/>
      <c r="B4" s="187"/>
      <c r="C4" s="187"/>
      <c r="D4" s="187"/>
    </row>
    <row r="5" spans="1:4" s="32" customFormat="1" ht="18.600000000000001" x14ac:dyDescent="0.3">
      <c r="A5" s="134">
        <v>1</v>
      </c>
      <c r="B5" s="134">
        <v>2</v>
      </c>
      <c r="C5" s="134">
        <v>3</v>
      </c>
      <c r="D5" s="134">
        <v>9</v>
      </c>
    </row>
    <row r="6" spans="1:4" ht="150" x14ac:dyDescent="0.3">
      <c r="A6" s="134">
        <v>1</v>
      </c>
      <c r="B6" s="112" t="s">
        <v>406</v>
      </c>
      <c r="C6" s="113">
        <v>24</v>
      </c>
      <c r="D6" s="134" t="s">
        <v>261</v>
      </c>
    </row>
    <row r="7" spans="1:4" ht="89.25" customHeight="1" x14ac:dyDescent="0.3">
      <c r="A7" s="134">
        <f>A6+1</f>
        <v>2</v>
      </c>
      <c r="B7" s="112" t="s">
        <v>337</v>
      </c>
      <c r="C7" s="113">
        <v>10</v>
      </c>
      <c r="D7" s="158" t="s">
        <v>261</v>
      </c>
    </row>
    <row r="8" spans="1:4" ht="84.75" customHeight="1" x14ac:dyDescent="0.3">
      <c r="A8" s="141">
        <f>A7+1</f>
        <v>3</v>
      </c>
      <c r="B8" s="112" t="s">
        <v>338</v>
      </c>
      <c r="C8" s="113">
        <v>10</v>
      </c>
      <c r="D8" s="158" t="s">
        <v>261</v>
      </c>
    </row>
    <row r="9" spans="1:4" ht="60" x14ac:dyDescent="0.3">
      <c r="A9" s="170">
        <f>A8+1</f>
        <v>4</v>
      </c>
      <c r="B9" s="160" t="s">
        <v>339</v>
      </c>
      <c r="C9" s="161">
        <v>20</v>
      </c>
      <c r="D9" s="170" t="s">
        <v>261</v>
      </c>
    </row>
    <row r="10" spans="1:4" ht="60" x14ac:dyDescent="0.3">
      <c r="A10" s="170">
        <f>A9+1</f>
        <v>5</v>
      </c>
      <c r="B10" s="160" t="s">
        <v>340</v>
      </c>
      <c r="C10" s="161">
        <v>20</v>
      </c>
      <c r="D10" s="170" t="s">
        <v>261</v>
      </c>
    </row>
    <row r="11" spans="1:4" ht="105" x14ac:dyDescent="0.3">
      <c r="A11" s="134">
        <v>6</v>
      </c>
      <c r="B11" s="112" t="s">
        <v>341</v>
      </c>
      <c r="C11" s="113">
        <v>5</v>
      </c>
      <c r="D11" s="134" t="s">
        <v>219</v>
      </c>
    </row>
    <row r="12" spans="1:4" ht="105" x14ac:dyDescent="0.3">
      <c r="A12" s="134">
        <v>7</v>
      </c>
      <c r="B12" s="112" t="s">
        <v>342</v>
      </c>
      <c r="C12" s="113">
        <v>5</v>
      </c>
      <c r="D12" s="134" t="s">
        <v>219</v>
      </c>
    </row>
    <row r="13" spans="1:4" ht="113.25" customHeight="1" x14ac:dyDescent="0.3">
      <c r="A13" s="134">
        <v>8</v>
      </c>
      <c r="B13" s="112" t="s">
        <v>343</v>
      </c>
      <c r="C13" s="113">
        <v>5</v>
      </c>
      <c r="D13" s="134" t="s">
        <v>219</v>
      </c>
    </row>
    <row r="14" spans="1:4" ht="90" x14ac:dyDescent="0.3">
      <c r="A14" s="170">
        <f t="shared" ref="A14:A27" si="0">A13+1</f>
        <v>9</v>
      </c>
      <c r="B14" s="160" t="s">
        <v>441</v>
      </c>
      <c r="C14" s="161">
        <v>15</v>
      </c>
      <c r="D14" s="157" t="s">
        <v>394</v>
      </c>
    </row>
    <row r="15" spans="1:4" ht="75" x14ac:dyDescent="0.3">
      <c r="A15" s="170">
        <f t="shared" si="0"/>
        <v>10</v>
      </c>
      <c r="B15" s="160" t="s">
        <v>352</v>
      </c>
      <c r="C15" s="161">
        <v>6</v>
      </c>
      <c r="D15" s="170" t="s">
        <v>219</v>
      </c>
    </row>
    <row r="16" spans="1:4" ht="108" customHeight="1" x14ac:dyDescent="0.3">
      <c r="A16" s="170">
        <f t="shared" si="0"/>
        <v>11</v>
      </c>
      <c r="B16" s="160" t="s">
        <v>440</v>
      </c>
      <c r="C16" s="161">
        <v>5</v>
      </c>
      <c r="D16" s="157" t="s">
        <v>394</v>
      </c>
    </row>
    <row r="17" spans="1:4" ht="75.75" customHeight="1" x14ac:dyDescent="0.3">
      <c r="A17" s="141">
        <f t="shared" si="0"/>
        <v>12</v>
      </c>
      <c r="B17" s="112" t="s">
        <v>353</v>
      </c>
      <c r="C17" s="113">
        <v>15</v>
      </c>
      <c r="D17" s="153" t="s">
        <v>394</v>
      </c>
    </row>
    <row r="18" spans="1:4" ht="75" x14ac:dyDescent="0.3">
      <c r="A18" s="141">
        <f t="shared" si="0"/>
        <v>13</v>
      </c>
      <c r="B18" s="112" t="s">
        <v>354</v>
      </c>
      <c r="C18" s="113">
        <v>9</v>
      </c>
      <c r="D18" s="153" t="s">
        <v>394</v>
      </c>
    </row>
    <row r="19" spans="1:4" ht="75" x14ac:dyDescent="0.3">
      <c r="A19" s="141">
        <f t="shared" si="0"/>
        <v>14</v>
      </c>
      <c r="B19" s="160" t="s">
        <v>355</v>
      </c>
      <c r="C19" s="113">
        <v>25</v>
      </c>
      <c r="D19" s="163" t="s">
        <v>449</v>
      </c>
    </row>
    <row r="20" spans="1:4" ht="60" x14ac:dyDescent="0.3">
      <c r="A20" s="141">
        <f t="shared" si="0"/>
        <v>15</v>
      </c>
      <c r="B20" s="112" t="s">
        <v>356</v>
      </c>
      <c r="C20" s="113">
        <v>8</v>
      </c>
      <c r="D20" s="153" t="s">
        <v>394</v>
      </c>
    </row>
    <row r="21" spans="1:4" ht="165" x14ac:dyDescent="0.3">
      <c r="A21" s="141">
        <f t="shared" si="0"/>
        <v>16</v>
      </c>
      <c r="B21" s="112" t="s">
        <v>439</v>
      </c>
      <c r="C21" s="113">
        <v>20</v>
      </c>
      <c r="D21" s="153" t="s">
        <v>394</v>
      </c>
    </row>
    <row r="22" spans="1:4" ht="120" x14ac:dyDescent="0.3">
      <c r="A22" s="141">
        <f t="shared" si="0"/>
        <v>17</v>
      </c>
      <c r="B22" s="112" t="s">
        <v>364</v>
      </c>
      <c r="C22" s="113">
        <v>10.33</v>
      </c>
      <c r="D22" s="134" t="s">
        <v>261</v>
      </c>
    </row>
    <row r="23" spans="1:4" ht="75" x14ac:dyDescent="0.3">
      <c r="A23" s="141">
        <f t="shared" si="0"/>
        <v>18</v>
      </c>
      <c r="B23" s="112" t="s">
        <v>380</v>
      </c>
      <c r="C23" s="113">
        <v>70</v>
      </c>
      <c r="D23" s="155" t="s">
        <v>261</v>
      </c>
    </row>
    <row r="24" spans="1:4" ht="60" x14ac:dyDescent="0.3">
      <c r="A24" s="141">
        <f t="shared" si="0"/>
        <v>19</v>
      </c>
      <c r="B24" s="112" t="s">
        <v>381</v>
      </c>
      <c r="C24" s="113">
        <v>10</v>
      </c>
      <c r="D24" s="153" t="s">
        <v>394</v>
      </c>
    </row>
    <row r="25" spans="1:4" ht="60" x14ac:dyDescent="0.3">
      <c r="A25" s="141">
        <f t="shared" si="0"/>
        <v>20</v>
      </c>
      <c r="B25" s="112" t="s">
        <v>389</v>
      </c>
      <c r="C25" s="113">
        <v>2.5</v>
      </c>
      <c r="D25" s="153" t="s">
        <v>261</v>
      </c>
    </row>
    <row r="26" spans="1:4" ht="60" x14ac:dyDescent="0.3">
      <c r="A26" s="141">
        <f t="shared" si="0"/>
        <v>21</v>
      </c>
      <c r="B26" s="112" t="s">
        <v>388</v>
      </c>
      <c r="C26" s="113">
        <v>3</v>
      </c>
      <c r="D26" s="153" t="s">
        <v>261</v>
      </c>
    </row>
    <row r="27" spans="1:4" ht="75" x14ac:dyDescent="0.3">
      <c r="A27" s="141">
        <f t="shared" si="0"/>
        <v>22</v>
      </c>
      <c r="B27" s="112" t="s">
        <v>396</v>
      </c>
      <c r="C27" s="113">
        <v>25</v>
      </c>
      <c r="D27" s="137" t="s">
        <v>261</v>
      </c>
    </row>
    <row r="28" spans="1:4" ht="135" x14ac:dyDescent="0.3">
      <c r="A28" s="114">
        <v>23</v>
      </c>
      <c r="B28" s="115" t="s">
        <v>402</v>
      </c>
      <c r="C28" s="116">
        <v>0</v>
      </c>
      <c r="D28" s="114" t="s">
        <v>351</v>
      </c>
    </row>
    <row r="29" spans="1:4" ht="120" x14ac:dyDescent="0.3">
      <c r="A29" s="114">
        <v>24</v>
      </c>
      <c r="B29" s="115" t="s">
        <v>403</v>
      </c>
      <c r="C29" s="116">
        <v>0</v>
      </c>
      <c r="D29" s="114" t="s">
        <v>351</v>
      </c>
    </row>
    <row r="30" spans="1:4" ht="90" x14ac:dyDescent="0.3">
      <c r="A30" s="141">
        <f t="shared" ref="A30:A38" si="1">A29+1</f>
        <v>25</v>
      </c>
      <c r="B30" s="112" t="s">
        <v>404</v>
      </c>
      <c r="C30" s="113">
        <v>15</v>
      </c>
      <c r="D30" s="153" t="s">
        <v>394</v>
      </c>
    </row>
    <row r="31" spans="1:4" ht="90" x14ac:dyDescent="0.3">
      <c r="A31" s="141">
        <f t="shared" si="1"/>
        <v>26</v>
      </c>
      <c r="B31" s="112" t="s">
        <v>405</v>
      </c>
      <c r="C31" s="113">
        <v>25</v>
      </c>
      <c r="D31" s="153" t="s">
        <v>394</v>
      </c>
    </row>
    <row r="32" spans="1:4" ht="45" x14ac:dyDescent="0.3">
      <c r="A32" s="141">
        <f t="shared" si="1"/>
        <v>27</v>
      </c>
      <c r="B32" s="112" t="s">
        <v>408</v>
      </c>
      <c r="C32" s="113">
        <v>30</v>
      </c>
      <c r="D32" s="153" t="s">
        <v>394</v>
      </c>
    </row>
    <row r="33" spans="1:4" ht="60" x14ac:dyDescent="0.3">
      <c r="A33" s="141">
        <f t="shared" si="1"/>
        <v>28</v>
      </c>
      <c r="B33" s="112" t="s">
        <v>409</v>
      </c>
      <c r="C33" s="113">
        <v>30</v>
      </c>
      <c r="D33" s="153" t="s">
        <v>394</v>
      </c>
    </row>
    <row r="34" spans="1:4" ht="60" x14ac:dyDescent="0.3">
      <c r="A34" s="141">
        <f t="shared" si="1"/>
        <v>29</v>
      </c>
      <c r="B34" s="112" t="s">
        <v>414</v>
      </c>
      <c r="C34" s="113">
        <v>20</v>
      </c>
      <c r="D34" s="153" t="s">
        <v>394</v>
      </c>
    </row>
    <row r="35" spans="1:4" ht="105" x14ac:dyDescent="0.3">
      <c r="A35" s="141">
        <f t="shared" si="1"/>
        <v>30</v>
      </c>
      <c r="B35" s="112" t="s">
        <v>415</v>
      </c>
      <c r="C35" s="113">
        <v>6</v>
      </c>
      <c r="D35" s="152" t="s">
        <v>219</v>
      </c>
    </row>
    <row r="36" spans="1:4" ht="75" x14ac:dyDescent="0.3">
      <c r="A36" s="141">
        <f t="shared" si="1"/>
        <v>31</v>
      </c>
      <c r="B36" s="112" t="s">
        <v>416</v>
      </c>
      <c r="C36" s="113">
        <v>9</v>
      </c>
      <c r="D36" s="155" t="s">
        <v>261</v>
      </c>
    </row>
    <row r="37" spans="1:4" ht="105" x14ac:dyDescent="0.3">
      <c r="A37" s="141">
        <f t="shared" si="1"/>
        <v>32</v>
      </c>
      <c r="B37" s="112" t="s">
        <v>417</v>
      </c>
      <c r="C37" s="113">
        <v>6</v>
      </c>
      <c r="D37" s="152" t="s">
        <v>219</v>
      </c>
    </row>
    <row r="38" spans="1:4" ht="60" x14ac:dyDescent="0.3">
      <c r="A38" s="141">
        <f t="shared" si="1"/>
        <v>33</v>
      </c>
      <c r="B38" s="112" t="s">
        <v>418</v>
      </c>
      <c r="C38" s="113">
        <v>9</v>
      </c>
      <c r="D38" s="153" t="s">
        <v>261</v>
      </c>
    </row>
    <row r="39" spans="1:4" ht="75" x14ac:dyDescent="0.3">
      <c r="A39" s="142">
        <v>34</v>
      </c>
      <c r="B39" s="112" t="s">
        <v>426</v>
      </c>
      <c r="C39" s="113">
        <v>15.75</v>
      </c>
      <c r="D39" s="153" t="s">
        <v>394</v>
      </c>
    </row>
    <row r="40" spans="1:4" ht="18.600000000000001" x14ac:dyDescent="0.3">
      <c r="A40" s="138"/>
      <c r="B40" s="112" t="s">
        <v>413</v>
      </c>
      <c r="C40" s="113">
        <v>10</v>
      </c>
      <c r="D40" s="140" t="s">
        <v>261</v>
      </c>
    </row>
    <row r="41" spans="1:4" s="7" customFormat="1" ht="30" customHeight="1" x14ac:dyDescent="0.6">
      <c r="A41" s="46"/>
      <c r="B41" s="139" t="s">
        <v>224</v>
      </c>
      <c r="C41" s="133">
        <f>SUBTOTAL(9,C6:C40)</f>
        <v>498.58000000000004</v>
      </c>
      <c r="D41" s="133">
        <f>SUBTOTAL(3,D6:D40)</f>
        <v>35</v>
      </c>
    </row>
    <row r="42" spans="1:4" s="7" customFormat="1" x14ac:dyDescent="0.3">
      <c r="A42" s="41"/>
      <c r="B42" s="42"/>
      <c r="C42" s="50"/>
      <c r="D42" s="50"/>
    </row>
    <row r="43" spans="1:4" s="7" customFormat="1" x14ac:dyDescent="0.3">
      <c r="A43" s="41"/>
      <c r="B43" s="42"/>
      <c r="C43" s="50"/>
      <c r="D43" s="50"/>
    </row>
    <row r="44" spans="1:4" s="7" customFormat="1" x14ac:dyDescent="0.3">
      <c r="A44" s="41"/>
      <c r="B44" s="42"/>
      <c r="C44" s="50"/>
      <c r="D44" s="50"/>
    </row>
    <row r="45" spans="1:4" s="7" customFormat="1" x14ac:dyDescent="0.3">
      <c r="A45" s="41"/>
      <c r="B45" s="42"/>
      <c r="C45" s="50"/>
      <c r="D45" s="50"/>
    </row>
    <row r="46" spans="1:4" s="7" customFormat="1" x14ac:dyDescent="0.3">
      <c r="A46" s="41"/>
      <c r="B46" s="42"/>
      <c r="C46" s="50"/>
      <c r="D46" s="50"/>
    </row>
    <row r="47" spans="1:4" s="7" customFormat="1" x14ac:dyDescent="0.3">
      <c r="A47" s="41"/>
      <c r="B47" s="42"/>
      <c r="C47" s="50"/>
      <c r="D47" s="50"/>
    </row>
    <row r="48" spans="1:4" s="7" customFormat="1" x14ac:dyDescent="0.3">
      <c r="A48" s="41"/>
      <c r="B48" s="42"/>
      <c r="C48" s="50"/>
      <c r="D48" s="50"/>
    </row>
    <row r="49" spans="1:4" s="7" customFormat="1" x14ac:dyDescent="0.3">
      <c r="A49" s="41"/>
      <c r="B49" s="42"/>
      <c r="C49" s="50"/>
      <c r="D49" s="50"/>
    </row>
    <row r="50" spans="1:4" s="7" customFormat="1" x14ac:dyDescent="0.3">
      <c r="A50" s="6"/>
      <c r="B50" s="58"/>
      <c r="D50" s="18"/>
    </row>
    <row r="51" spans="1:4" s="7" customFormat="1" x14ac:dyDescent="0.3">
      <c r="A51" s="6"/>
      <c r="B51" s="58"/>
      <c r="D51" s="18"/>
    </row>
    <row r="52" spans="1:4" s="7" customFormat="1" x14ac:dyDescent="0.3">
      <c r="A52" s="6"/>
      <c r="B52" s="58"/>
      <c r="D52" s="18"/>
    </row>
    <row r="53" spans="1:4" s="7" customFormat="1" x14ac:dyDescent="0.3">
      <c r="A53" s="6"/>
      <c r="B53" s="58"/>
      <c r="D53" s="18"/>
    </row>
    <row r="54" spans="1:4" s="7" customFormat="1" x14ac:dyDescent="0.3">
      <c r="A54" s="6"/>
      <c r="B54" s="58"/>
      <c r="D54" s="18"/>
    </row>
    <row r="55" spans="1:4" s="7" customFormat="1" x14ac:dyDescent="0.3">
      <c r="A55" s="6"/>
      <c r="B55" s="58"/>
      <c r="D55" s="18"/>
    </row>
    <row r="56" spans="1:4" s="7" customFormat="1" x14ac:dyDescent="0.3">
      <c r="A56" s="6"/>
      <c r="B56" s="58"/>
      <c r="D56" s="18"/>
    </row>
    <row r="57" spans="1:4" s="7" customFormat="1" x14ac:dyDescent="0.3">
      <c r="A57" s="6"/>
      <c r="B57" s="58"/>
      <c r="D57" s="19"/>
    </row>
    <row r="58" spans="1:4" s="7" customFormat="1" x14ac:dyDescent="0.3">
      <c r="A58" s="6"/>
      <c r="B58" s="58"/>
      <c r="D58" s="19"/>
    </row>
    <row r="59" spans="1:4" s="7" customFormat="1" x14ac:dyDescent="0.3">
      <c r="A59" s="6"/>
      <c r="B59" s="58"/>
      <c r="D59" s="19"/>
    </row>
    <row r="60" spans="1:4" s="7" customFormat="1" x14ac:dyDescent="0.3">
      <c r="A60" s="6"/>
      <c r="B60" s="58"/>
      <c r="D60" s="19"/>
    </row>
    <row r="61" spans="1:4" s="7" customFormat="1" x14ac:dyDescent="0.3">
      <c r="A61" s="6"/>
      <c r="B61" s="58"/>
      <c r="D61" s="19"/>
    </row>
    <row r="62" spans="1:4" s="7" customFormat="1" x14ac:dyDescent="0.3">
      <c r="A62" s="6"/>
      <c r="B62" s="58"/>
      <c r="D62" s="19"/>
    </row>
    <row r="63" spans="1:4" s="7" customFormat="1" x14ac:dyDescent="0.3">
      <c r="A63" s="6"/>
      <c r="B63" s="58"/>
      <c r="D63" s="19"/>
    </row>
    <row r="64" spans="1:4" s="7" customFormat="1" x14ac:dyDescent="0.3">
      <c r="A64" s="6"/>
      <c r="B64" s="58"/>
      <c r="D64" s="19"/>
    </row>
    <row r="65" spans="1:4" s="7" customFormat="1" x14ac:dyDescent="0.3">
      <c r="A65" s="6"/>
      <c r="B65" s="58"/>
      <c r="D65" s="19"/>
    </row>
    <row r="66" spans="1:4" s="7" customFormat="1" x14ac:dyDescent="0.3">
      <c r="A66" s="6"/>
      <c r="B66" s="58"/>
      <c r="D66" s="19"/>
    </row>
    <row r="67" spans="1:4" s="7" customFormat="1" x14ac:dyDescent="0.3">
      <c r="A67" s="6"/>
      <c r="B67" s="58"/>
      <c r="D67" s="19"/>
    </row>
    <row r="68" spans="1:4" s="7" customFormat="1" x14ac:dyDescent="0.3">
      <c r="A68" s="6"/>
      <c r="B68" s="58"/>
      <c r="D68" s="19"/>
    </row>
    <row r="69" spans="1:4" s="7" customFormat="1" x14ac:dyDescent="0.3">
      <c r="A69" s="6"/>
      <c r="B69" s="58"/>
      <c r="D69" s="19"/>
    </row>
    <row r="70" spans="1:4" s="7" customFormat="1" x14ac:dyDescent="0.3">
      <c r="A70" s="6"/>
      <c r="B70" s="58"/>
      <c r="D70" s="19"/>
    </row>
    <row r="71" spans="1:4" s="7" customFormat="1" x14ac:dyDescent="0.3">
      <c r="A71" s="6"/>
      <c r="B71" s="58"/>
      <c r="D71" s="19"/>
    </row>
    <row r="72" spans="1:4" s="7" customFormat="1" x14ac:dyDescent="0.3">
      <c r="A72" s="6"/>
      <c r="B72" s="58"/>
      <c r="D72" s="19"/>
    </row>
    <row r="73" spans="1:4" s="7" customFormat="1" x14ac:dyDescent="0.3">
      <c r="A73" s="6"/>
      <c r="B73" s="58"/>
      <c r="D73" s="19"/>
    </row>
    <row r="74" spans="1:4" s="7" customFormat="1" x14ac:dyDescent="0.3">
      <c r="A74" s="6"/>
      <c r="B74" s="58"/>
      <c r="D74" s="19"/>
    </row>
    <row r="75" spans="1:4" s="7" customFormat="1" x14ac:dyDescent="0.3">
      <c r="A75" s="6"/>
      <c r="B75" s="58"/>
      <c r="D75" s="19"/>
    </row>
    <row r="76" spans="1:4" s="7" customFormat="1" x14ac:dyDescent="0.3">
      <c r="A76" s="6"/>
      <c r="B76" s="58"/>
      <c r="D76" s="19"/>
    </row>
    <row r="77" spans="1:4" s="7" customFormat="1" x14ac:dyDescent="0.3">
      <c r="A77" s="6"/>
      <c r="B77" s="58"/>
      <c r="D77" s="19"/>
    </row>
    <row r="78" spans="1:4" s="7" customFormat="1" x14ac:dyDescent="0.3">
      <c r="A78" s="6"/>
      <c r="B78" s="58"/>
      <c r="D78" s="19"/>
    </row>
    <row r="79" spans="1:4" s="7" customFormat="1" x14ac:dyDescent="0.3">
      <c r="A79" s="6"/>
      <c r="B79" s="58"/>
      <c r="D79" s="19"/>
    </row>
    <row r="80" spans="1:4" s="7" customFormat="1" x14ac:dyDescent="0.3">
      <c r="A80" s="6"/>
      <c r="B80" s="58"/>
      <c r="D80" s="19"/>
    </row>
    <row r="81" spans="1:4" s="7" customFormat="1" x14ac:dyDescent="0.3">
      <c r="A81" s="6"/>
      <c r="B81" s="58"/>
      <c r="D81" s="19"/>
    </row>
    <row r="82" spans="1:4" s="7" customFormat="1" x14ac:dyDescent="0.3">
      <c r="A82" s="6"/>
      <c r="B82" s="58"/>
      <c r="D82" s="19"/>
    </row>
    <row r="83" spans="1:4" s="7" customFormat="1" x14ac:dyDescent="0.3">
      <c r="A83" s="6"/>
      <c r="B83" s="58"/>
      <c r="D83" s="19"/>
    </row>
    <row r="84" spans="1:4" s="7" customFormat="1" x14ac:dyDescent="0.3">
      <c r="A84" s="6"/>
      <c r="B84" s="58"/>
      <c r="D84" s="19"/>
    </row>
    <row r="85" spans="1:4" s="7" customFormat="1" x14ac:dyDescent="0.3">
      <c r="A85" s="6"/>
      <c r="B85" s="58"/>
      <c r="D85" s="19"/>
    </row>
    <row r="86" spans="1:4" s="7" customFormat="1" x14ac:dyDescent="0.3">
      <c r="A86" s="6"/>
      <c r="B86" s="58"/>
      <c r="D86" s="19"/>
    </row>
    <row r="87" spans="1:4" s="7" customFormat="1" x14ac:dyDescent="0.3">
      <c r="A87" s="6"/>
      <c r="B87" s="58"/>
      <c r="D87" s="19"/>
    </row>
    <row r="88" spans="1:4" s="7" customFormat="1" x14ac:dyDescent="0.3">
      <c r="A88" s="6"/>
      <c r="B88" s="58"/>
      <c r="D88" s="19"/>
    </row>
    <row r="89" spans="1:4" s="7" customFormat="1" x14ac:dyDescent="0.3">
      <c r="A89" s="6"/>
      <c r="B89" s="58"/>
      <c r="D89" s="19"/>
    </row>
    <row r="90" spans="1:4" s="7" customFormat="1" x14ac:dyDescent="0.3">
      <c r="A90" s="6"/>
      <c r="B90" s="58"/>
      <c r="D90" s="19"/>
    </row>
    <row r="91" spans="1:4" s="7" customFormat="1" x14ac:dyDescent="0.3">
      <c r="A91" s="6"/>
      <c r="B91" s="58"/>
      <c r="D91" s="19"/>
    </row>
    <row r="92" spans="1:4" s="7" customFormat="1" x14ac:dyDescent="0.3">
      <c r="A92" s="6"/>
      <c r="B92" s="58"/>
      <c r="D92" s="19"/>
    </row>
    <row r="93" spans="1:4" s="7" customFormat="1" x14ac:dyDescent="0.3">
      <c r="A93" s="6"/>
      <c r="B93" s="58"/>
      <c r="D93" s="19"/>
    </row>
    <row r="94" spans="1:4" s="7" customFormat="1" x14ac:dyDescent="0.3">
      <c r="A94" s="6"/>
      <c r="B94" s="58"/>
      <c r="D94" s="19"/>
    </row>
    <row r="95" spans="1:4" s="7" customFormat="1" x14ac:dyDescent="0.3">
      <c r="A95" s="6"/>
      <c r="B95" s="58"/>
      <c r="D95" s="19"/>
    </row>
    <row r="96" spans="1:4" s="7" customFormat="1" x14ac:dyDescent="0.3">
      <c r="A96" s="6"/>
      <c r="B96" s="58"/>
      <c r="D96" s="19"/>
    </row>
    <row r="97" spans="1:4" s="7" customFormat="1" x14ac:dyDescent="0.3">
      <c r="A97" s="6"/>
      <c r="B97" s="58"/>
      <c r="D97" s="19"/>
    </row>
    <row r="98" spans="1:4" s="7" customFormat="1" x14ac:dyDescent="0.3">
      <c r="A98" s="6"/>
      <c r="B98" s="58"/>
      <c r="D98" s="19"/>
    </row>
    <row r="99" spans="1:4" s="7" customFormat="1" x14ac:dyDescent="0.3">
      <c r="A99" s="6"/>
      <c r="B99" s="58"/>
      <c r="D99" s="19"/>
    </row>
    <row r="100" spans="1:4" s="7" customFormat="1" x14ac:dyDescent="0.3">
      <c r="A100" s="6"/>
      <c r="B100" s="58"/>
      <c r="D100" s="19"/>
    </row>
    <row r="101" spans="1:4" s="7" customFormat="1" x14ac:dyDescent="0.3">
      <c r="A101" s="6"/>
      <c r="B101" s="58"/>
      <c r="D101" s="19"/>
    </row>
    <row r="102" spans="1:4" s="7" customFormat="1" x14ac:dyDescent="0.3">
      <c r="A102" s="6"/>
      <c r="B102" s="58"/>
      <c r="D102" s="19"/>
    </row>
    <row r="103" spans="1:4" s="7" customFormat="1" x14ac:dyDescent="0.3">
      <c r="A103" s="6"/>
      <c r="B103" s="58"/>
      <c r="D103" s="19"/>
    </row>
    <row r="104" spans="1:4" s="7" customFormat="1" x14ac:dyDescent="0.3">
      <c r="A104" s="6"/>
      <c r="B104" s="58"/>
      <c r="D104" s="19"/>
    </row>
    <row r="105" spans="1:4" s="7" customFormat="1" x14ac:dyDescent="0.3">
      <c r="A105" s="6"/>
      <c r="B105" s="58"/>
      <c r="D105" s="19"/>
    </row>
    <row r="106" spans="1:4" s="7" customFormat="1" x14ac:dyDescent="0.3">
      <c r="A106" s="6"/>
      <c r="B106" s="58"/>
      <c r="D106" s="19"/>
    </row>
    <row r="107" spans="1:4" s="7" customFormat="1" x14ac:dyDescent="0.3">
      <c r="A107" s="6"/>
      <c r="B107" s="58"/>
      <c r="D107" s="19"/>
    </row>
    <row r="108" spans="1:4" s="7" customFormat="1" x14ac:dyDescent="0.3">
      <c r="A108" s="6"/>
      <c r="B108" s="58"/>
      <c r="D108" s="19"/>
    </row>
    <row r="109" spans="1:4" s="7" customFormat="1" x14ac:dyDescent="0.3">
      <c r="A109" s="6"/>
      <c r="B109" s="58"/>
      <c r="D109" s="19"/>
    </row>
    <row r="110" spans="1:4" s="7" customFormat="1" x14ac:dyDescent="0.3">
      <c r="A110" s="6"/>
      <c r="B110" s="58"/>
      <c r="D110" s="19"/>
    </row>
    <row r="111" spans="1:4" s="7" customFormat="1" x14ac:dyDescent="0.3">
      <c r="A111" s="6"/>
      <c r="B111" s="58"/>
      <c r="D111" s="19"/>
    </row>
    <row r="112" spans="1:4" s="7" customFormat="1" x14ac:dyDescent="0.3">
      <c r="A112" s="6"/>
      <c r="B112" s="58"/>
      <c r="D112" s="19"/>
    </row>
    <row r="113" spans="1:4" s="7" customFormat="1" x14ac:dyDescent="0.3">
      <c r="A113" s="6"/>
      <c r="B113" s="58"/>
      <c r="D113" s="19"/>
    </row>
    <row r="114" spans="1:4" s="7" customFormat="1" x14ac:dyDescent="0.3">
      <c r="A114" s="6"/>
      <c r="B114" s="58"/>
      <c r="D114" s="19"/>
    </row>
    <row r="115" spans="1:4" s="7" customFormat="1" x14ac:dyDescent="0.3">
      <c r="A115" s="6"/>
      <c r="B115" s="58"/>
      <c r="D115" s="19"/>
    </row>
    <row r="116" spans="1:4" s="7" customFormat="1" x14ac:dyDescent="0.3">
      <c r="A116" s="6"/>
      <c r="B116" s="58"/>
      <c r="D116" s="19"/>
    </row>
    <row r="117" spans="1:4" s="7" customFormat="1" x14ac:dyDescent="0.3">
      <c r="A117" s="6"/>
      <c r="B117" s="58"/>
      <c r="D117" s="19"/>
    </row>
    <row r="118" spans="1:4" s="7" customFormat="1" x14ac:dyDescent="0.3">
      <c r="A118" s="6"/>
      <c r="B118" s="58"/>
      <c r="D118" s="19"/>
    </row>
    <row r="119" spans="1:4" s="7" customFormat="1" x14ac:dyDescent="0.3">
      <c r="A119" s="6"/>
      <c r="B119" s="58"/>
      <c r="D119" s="19"/>
    </row>
    <row r="120" spans="1:4" s="7" customFormat="1" x14ac:dyDescent="0.3">
      <c r="A120" s="6"/>
      <c r="B120" s="58"/>
      <c r="D120" s="19"/>
    </row>
    <row r="121" spans="1:4" s="7" customFormat="1" x14ac:dyDescent="0.3">
      <c r="A121" s="6"/>
      <c r="B121" s="58"/>
      <c r="D121" s="19"/>
    </row>
    <row r="122" spans="1:4" s="7" customFormat="1" x14ac:dyDescent="0.3">
      <c r="A122" s="6"/>
      <c r="B122" s="58"/>
      <c r="D122" s="19"/>
    </row>
    <row r="123" spans="1:4" s="7" customFormat="1" x14ac:dyDescent="0.3">
      <c r="A123" s="6"/>
      <c r="B123" s="58"/>
      <c r="D123" s="19"/>
    </row>
    <row r="124" spans="1:4" s="7" customFormat="1" x14ac:dyDescent="0.3">
      <c r="A124" s="6"/>
      <c r="B124" s="58"/>
      <c r="D124" s="19"/>
    </row>
    <row r="125" spans="1:4" s="7" customFormat="1" x14ac:dyDescent="0.3">
      <c r="A125" s="6"/>
      <c r="B125" s="58"/>
      <c r="D125" s="19"/>
    </row>
    <row r="126" spans="1:4" s="7" customFormat="1" x14ac:dyDescent="0.3">
      <c r="A126" s="6"/>
      <c r="B126" s="58"/>
      <c r="D126" s="19"/>
    </row>
    <row r="127" spans="1:4" s="7" customFormat="1" x14ac:dyDescent="0.3">
      <c r="A127" s="6"/>
      <c r="B127" s="58"/>
      <c r="D127" s="19"/>
    </row>
    <row r="128" spans="1:4" s="7" customFormat="1" x14ac:dyDescent="0.3">
      <c r="A128" s="6"/>
      <c r="B128" s="58"/>
      <c r="D128" s="19"/>
    </row>
    <row r="129" spans="1:4" s="7" customFormat="1" x14ac:dyDescent="0.3">
      <c r="A129" s="6"/>
      <c r="B129" s="58"/>
      <c r="D129" s="19"/>
    </row>
    <row r="130" spans="1:4" s="7" customFormat="1" x14ac:dyDescent="0.3">
      <c r="A130" s="6"/>
      <c r="B130" s="58"/>
      <c r="D130" s="19"/>
    </row>
    <row r="131" spans="1:4" s="7" customFormat="1" x14ac:dyDescent="0.3">
      <c r="A131" s="6"/>
      <c r="B131" s="58"/>
      <c r="D131" s="19"/>
    </row>
    <row r="132" spans="1:4" s="7" customFormat="1" x14ac:dyDescent="0.3">
      <c r="A132" s="6"/>
      <c r="B132" s="58"/>
      <c r="D132" s="19"/>
    </row>
    <row r="133" spans="1:4" s="7" customFormat="1" x14ac:dyDescent="0.3">
      <c r="A133" s="6"/>
      <c r="B133" s="58"/>
      <c r="D133" s="19"/>
    </row>
    <row r="134" spans="1:4" s="7" customFormat="1" x14ac:dyDescent="0.3">
      <c r="A134" s="6"/>
      <c r="B134" s="58"/>
      <c r="D134" s="19"/>
    </row>
    <row r="135" spans="1:4" s="7" customFormat="1" x14ac:dyDescent="0.3">
      <c r="A135" s="6"/>
      <c r="B135" s="58"/>
      <c r="D135" s="19"/>
    </row>
    <row r="136" spans="1:4" s="7" customFormat="1" x14ac:dyDescent="0.3">
      <c r="A136" s="6"/>
      <c r="B136" s="58"/>
      <c r="D136" s="19"/>
    </row>
    <row r="137" spans="1:4" s="7" customFormat="1" x14ac:dyDescent="0.3">
      <c r="A137" s="6"/>
      <c r="B137" s="58"/>
      <c r="D137" s="19"/>
    </row>
    <row r="138" spans="1:4" s="7" customFormat="1" x14ac:dyDescent="0.3">
      <c r="A138" s="6"/>
      <c r="B138" s="58"/>
      <c r="D138" s="19"/>
    </row>
    <row r="139" spans="1:4" s="7" customFormat="1" x14ac:dyDescent="0.3">
      <c r="A139" s="6"/>
      <c r="B139" s="58"/>
      <c r="D139" s="19"/>
    </row>
    <row r="140" spans="1:4" s="7" customFormat="1" x14ac:dyDescent="0.3">
      <c r="A140" s="6"/>
      <c r="B140" s="58"/>
      <c r="D140" s="19"/>
    </row>
    <row r="141" spans="1:4" s="7" customFormat="1" x14ac:dyDescent="0.3">
      <c r="A141" s="6"/>
      <c r="B141" s="58"/>
      <c r="D141" s="19"/>
    </row>
    <row r="142" spans="1:4" s="7" customFormat="1" x14ac:dyDescent="0.3">
      <c r="A142" s="6"/>
      <c r="B142" s="58"/>
      <c r="D142" s="19"/>
    </row>
    <row r="143" spans="1:4" s="7" customFormat="1" x14ac:dyDescent="0.3">
      <c r="A143" s="6"/>
      <c r="B143" s="58"/>
      <c r="D143" s="19"/>
    </row>
    <row r="144" spans="1:4" s="7" customFormat="1" x14ac:dyDescent="0.3">
      <c r="A144" s="6"/>
      <c r="B144" s="58"/>
      <c r="D144" s="19"/>
    </row>
    <row r="145" spans="1:4" s="7" customFormat="1" x14ac:dyDescent="0.3">
      <c r="A145" s="6"/>
      <c r="B145" s="58"/>
      <c r="D145" s="19"/>
    </row>
    <row r="146" spans="1:4" s="7" customFormat="1" x14ac:dyDescent="0.3">
      <c r="A146" s="6"/>
      <c r="B146" s="58"/>
      <c r="D146" s="19"/>
    </row>
    <row r="147" spans="1:4" s="7" customFormat="1" x14ac:dyDescent="0.3">
      <c r="A147" s="6"/>
      <c r="B147" s="58"/>
      <c r="D147" s="19"/>
    </row>
    <row r="148" spans="1:4" s="7" customFormat="1" x14ac:dyDescent="0.3">
      <c r="A148" s="6"/>
      <c r="B148" s="58"/>
      <c r="D148" s="19"/>
    </row>
    <row r="149" spans="1:4" s="7" customFormat="1" x14ac:dyDescent="0.3">
      <c r="A149" s="6"/>
      <c r="B149" s="58"/>
      <c r="D149" s="19"/>
    </row>
    <row r="150" spans="1:4" s="7" customFormat="1" x14ac:dyDescent="0.3">
      <c r="A150" s="6"/>
      <c r="B150" s="58"/>
      <c r="D150" s="19"/>
    </row>
    <row r="151" spans="1:4" s="7" customFormat="1" x14ac:dyDescent="0.3">
      <c r="A151" s="6"/>
      <c r="B151" s="58"/>
      <c r="D151" s="19"/>
    </row>
    <row r="152" spans="1:4" s="7" customFormat="1" x14ac:dyDescent="0.3">
      <c r="A152" s="6"/>
      <c r="B152" s="58"/>
      <c r="D152" s="19"/>
    </row>
    <row r="153" spans="1:4" s="7" customFormat="1" x14ac:dyDescent="0.3">
      <c r="A153" s="6"/>
      <c r="B153" s="58"/>
      <c r="D153" s="19"/>
    </row>
    <row r="154" spans="1:4" s="7" customFormat="1" x14ac:dyDescent="0.3">
      <c r="A154" s="6"/>
      <c r="B154" s="58"/>
      <c r="D154" s="19"/>
    </row>
    <row r="155" spans="1:4" s="7" customFormat="1" x14ac:dyDescent="0.3">
      <c r="A155" s="6"/>
      <c r="B155" s="58"/>
      <c r="D155" s="19"/>
    </row>
  </sheetData>
  <autoFilter ref="A3:D40"/>
  <mergeCells count="6">
    <mergeCell ref="A2:C2"/>
    <mergeCell ref="A1:D1"/>
    <mergeCell ref="A3:A4"/>
    <mergeCell ref="B3:B4"/>
    <mergeCell ref="C3:C4"/>
    <mergeCell ref="D3:D4"/>
  </mergeCells>
  <printOptions horizontalCentered="1"/>
  <pageMargins left="0.19685039370078741" right="0.19685039370078741" top="0.39370078740157483" bottom="0.19685039370078741" header="0.31496062992125984" footer="0.31496062992125984"/>
  <pageSetup paperSize="9" scale="60" orientation="landscape" r:id="rId1"/>
  <headerFooter alignWithMargins="0">
    <oddFooter>&amp;C&amp;F&amp;RPage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41"/>
  <sheetViews>
    <sheetView tabSelected="1" zoomScale="70" zoomScaleNormal="70" workbookViewId="0">
      <selection activeCell="D7" sqref="D7"/>
    </sheetView>
  </sheetViews>
  <sheetFormatPr defaultColWidth="9.109375" defaultRowHeight="19.8" x14ac:dyDescent="0.3"/>
  <cols>
    <col min="1" max="1" width="8.88671875" style="6" customWidth="1"/>
    <col min="2" max="2" width="33.88671875" style="58" customWidth="1"/>
    <col min="3" max="3" width="26.109375" style="7" bestFit="1" customWidth="1"/>
    <col min="4" max="4" width="18.6640625" style="19" customWidth="1"/>
    <col min="5" max="16384" width="9.109375" style="6"/>
  </cols>
  <sheetData>
    <row r="1" spans="1:5" s="111" customFormat="1" ht="62.4" customHeight="1" x14ac:dyDescent="0.3">
      <c r="A1" s="193" t="s">
        <v>188</v>
      </c>
      <c r="B1" s="193"/>
      <c r="C1" s="193"/>
      <c r="D1" s="193"/>
    </row>
    <row r="2" spans="1:5" s="111" customFormat="1" ht="36" customHeight="1" x14ac:dyDescent="0.3">
      <c r="A2" s="186" t="s">
        <v>349</v>
      </c>
      <c r="B2" s="186"/>
      <c r="C2" s="186"/>
      <c r="D2" s="167"/>
    </row>
    <row r="3" spans="1:5" s="32" customFormat="1" ht="17.25" customHeight="1" x14ac:dyDescent="0.3">
      <c r="A3" s="187" t="s">
        <v>181</v>
      </c>
      <c r="B3" s="187" t="s">
        <v>182</v>
      </c>
      <c r="C3" s="187" t="s">
        <v>183</v>
      </c>
      <c r="D3" s="187" t="s">
        <v>184</v>
      </c>
    </row>
    <row r="4" spans="1:5" s="32" customFormat="1" ht="18.600000000000001" x14ac:dyDescent="0.3">
      <c r="A4" s="187"/>
      <c r="B4" s="187"/>
      <c r="C4" s="187"/>
      <c r="D4" s="187"/>
    </row>
    <row r="5" spans="1:5" s="32" customFormat="1" ht="18.600000000000001" x14ac:dyDescent="0.3">
      <c r="A5" s="143">
        <v>1</v>
      </c>
      <c r="B5" s="143">
        <v>2</v>
      </c>
      <c r="C5" s="143">
        <v>3</v>
      </c>
      <c r="D5" s="143">
        <v>9</v>
      </c>
    </row>
    <row r="6" spans="1:5" ht="60" x14ac:dyDescent="0.3">
      <c r="A6" s="143">
        <v>1</v>
      </c>
      <c r="B6" s="112" t="s">
        <v>427</v>
      </c>
      <c r="C6" s="113">
        <v>20</v>
      </c>
      <c r="D6" s="143" t="s">
        <v>261</v>
      </c>
      <c r="E6" s="136"/>
    </row>
    <row r="7" spans="1:5" ht="255" x14ac:dyDescent="0.3">
      <c r="A7" s="148">
        <v>2</v>
      </c>
      <c r="B7" s="112" t="s">
        <v>428</v>
      </c>
      <c r="C7" s="113">
        <v>103</v>
      </c>
      <c r="D7" s="153" t="s">
        <v>442</v>
      </c>
      <c r="E7" s="136"/>
    </row>
    <row r="8" spans="1:5" ht="126" customHeight="1" x14ac:dyDescent="0.3">
      <c r="A8" s="164">
        <v>3</v>
      </c>
      <c r="B8" s="112" t="s">
        <v>429</v>
      </c>
      <c r="C8" s="113">
        <v>117.73</v>
      </c>
      <c r="D8" s="151" t="s">
        <v>219</v>
      </c>
      <c r="E8" s="136"/>
    </row>
    <row r="9" spans="1:5" ht="91.5" customHeight="1" x14ac:dyDescent="0.3">
      <c r="A9" s="164">
        <v>4</v>
      </c>
      <c r="B9" s="112" t="s">
        <v>430</v>
      </c>
      <c r="C9" s="113">
        <v>9</v>
      </c>
      <c r="D9" s="153" t="s">
        <v>442</v>
      </c>
      <c r="E9" s="136"/>
    </row>
    <row r="10" spans="1:5" ht="75" x14ac:dyDescent="0.3">
      <c r="A10" s="164">
        <v>5</v>
      </c>
      <c r="B10" s="112" t="s">
        <v>431</v>
      </c>
      <c r="C10" s="113">
        <v>50</v>
      </c>
      <c r="D10" s="153" t="s">
        <v>442</v>
      </c>
      <c r="E10" s="136"/>
    </row>
    <row r="11" spans="1:5" ht="75" x14ac:dyDescent="0.3">
      <c r="A11" s="164">
        <v>6</v>
      </c>
      <c r="B11" s="112" t="s">
        <v>432</v>
      </c>
      <c r="C11" s="113">
        <v>7</v>
      </c>
      <c r="D11" s="153" t="s">
        <v>442</v>
      </c>
      <c r="E11" s="136"/>
    </row>
    <row r="12" spans="1:5" ht="60" x14ac:dyDescent="0.3">
      <c r="A12" s="164">
        <v>7</v>
      </c>
      <c r="B12" s="112" t="s">
        <v>433</v>
      </c>
      <c r="C12" s="113">
        <v>10</v>
      </c>
      <c r="D12" s="153" t="s">
        <v>442</v>
      </c>
      <c r="E12" s="136"/>
    </row>
    <row r="13" spans="1:5" ht="60" x14ac:dyDescent="0.3">
      <c r="A13" s="164">
        <v>8</v>
      </c>
      <c r="B13" s="112" t="s">
        <v>434</v>
      </c>
      <c r="C13" s="113">
        <v>8</v>
      </c>
      <c r="D13" s="153" t="s">
        <v>442</v>
      </c>
      <c r="E13" s="136"/>
    </row>
    <row r="14" spans="1:5" ht="75" x14ac:dyDescent="0.3">
      <c r="A14" s="164">
        <v>9</v>
      </c>
      <c r="B14" s="112" t="s">
        <v>435</v>
      </c>
      <c r="C14" s="113">
        <v>13.5</v>
      </c>
      <c r="D14" s="153" t="s">
        <v>442</v>
      </c>
      <c r="E14" s="136"/>
    </row>
    <row r="15" spans="1:5" ht="107.25" customHeight="1" x14ac:dyDescent="0.3">
      <c r="A15" s="164">
        <v>10</v>
      </c>
      <c r="B15" s="112" t="s">
        <v>437</v>
      </c>
      <c r="C15" s="113">
        <v>18.5</v>
      </c>
      <c r="D15" s="150" t="s">
        <v>261</v>
      </c>
      <c r="E15" s="136"/>
    </row>
    <row r="16" spans="1:5" ht="75" x14ac:dyDescent="0.3">
      <c r="A16" s="164">
        <v>11</v>
      </c>
      <c r="B16" s="112" t="s">
        <v>438</v>
      </c>
      <c r="C16" s="113">
        <v>18.5</v>
      </c>
      <c r="D16" s="150" t="s">
        <v>261</v>
      </c>
      <c r="E16" s="136"/>
    </row>
    <row r="17" spans="1:5" ht="45" x14ac:dyDescent="0.3">
      <c r="A17" s="164">
        <v>12</v>
      </c>
      <c r="B17" s="160" t="s">
        <v>443</v>
      </c>
      <c r="C17" s="161">
        <v>4</v>
      </c>
      <c r="D17" s="159" t="s">
        <v>261</v>
      </c>
      <c r="E17" s="162"/>
    </row>
    <row r="18" spans="1:5" ht="60" x14ac:dyDescent="0.3">
      <c r="A18" s="164">
        <v>13</v>
      </c>
      <c r="B18" s="160" t="s">
        <v>444</v>
      </c>
      <c r="C18" s="161">
        <v>4</v>
      </c>
      <c r="D18" s="159" t="s">
        <v>261</v>
      </c>
      <c r="E18" s="162"/>
    </row>
    <row r="19" spans="1:5" ht="45" x14ac:dyDescent="0.3">
      <c r="A19" s="164">
        <v>14</v>
      </c>
      <c r="B19" s="160" t="s">
        <v>445</v>
      </c>
      <c r="C19" s="161">
        <v>4</v>
      </c>
      <c r="D19" s="159" t="s">
        <v>261</v>
      </c>
      <c r="E19" s="162"/>
    </row>
    <row r="20" spans="1:5" ht="45" x14ac:dyDescent="0.3">
      <c r="A20" s="164">
        <v>15</v>
      </c>
      <c r="B20" s="160" t="s">
        <v>446</v>
      </c>
      <c r="C20" s="161">
        <v>4</v>
      </c>
      <c r="D20" s="159" t="s">
        <v>261</v>
      </c>
      <c r="E20" s="162"/>
    </row>
    <row r="21" spans="1:5" ht="45" x14ac:dyDescent="0.3">
      <c r="A21" s="164">
        <v>16</v>
      </c>
      <c r="B21" s="160" t="s">
        <v>447</v>
      </c>
      <c r="C21" s="161">
        <v>4</v>
      </c>
      <c r="D21" s="159" t="s">
        <v>261</v>
      </c>
      <c r="E21" s="162"/>
    </row>
    <row r="22" spans="1:5" ht="45" x14ac:dyDescent="0.3">
      <c r="A22" s="164">
        <v>17</v>
      </c>
      <c r="B22" s="160" t="s">
        <v>448</v>
      </c>
      <c r="C22" s="161">
        <v>4</v>
      </c>
      <c r="D22" s="159" t="s">
        <v>261</v>
      </c>
      <c r="E22" s="162"/>
    </row>
    <row r="23" spans="1:5" ht="60" x14ac:dyDescent="0.3">
      <c r="A23" s="165">
        <v>18</v>
      </c>
      <c r="B23" s="160" t="s">
        <v>450</v>
      </c>
      <c r="C23" s="161">
        <v>9.75</v>
      </c>
      <c r="D23" s="165" t="s">
        <v>442</v>
      </c>
      <c r="E23" s="162"/>
    </row>
    <row r="24" spans="1:5" ht="45" x14ac:dyDescent="0.3">
      <c r="A24" s="165">
        <v>19</v>
      </c>
      <c r="B24" s="160" t="s">
        <v>451</v>
      </c>
      <c r="C24" s="161">
        <v>9.75</v>
      </c>
      <c r="D24" s="165" t="s">
        <v>442</v>
      </c>
      <c r="E24" s="162"/>
    </row>
    <row r="25" spans="1:5" ht="60" x14ac:dyDescent="0.3">
      <c r="A25" s="165">
        <v>20</v>
      </c>
      <c r="B25" s="160" t="s">
        <v>452</v>
      </c>
      <c r="C25" s="161">
        <v>20</v>
      </c>
      <c r="D25" s="165" t="s">
        <v>442</v>
      </c>
      <c r="E25" s="162"/>
    </row>
    <row r="26" spans="1:5" ht="18.600000000000001" x14ac:dyDescent="0.3">
      <c r="A26" s="143"/>
      <c r="B26" s="112" t="s">
        <v>413</v>
      </c>
      <c r="C26" s="113">
        <v>10</v>
      </c>
      <c r="D26" s="143" t="s">
        <v>261</v>
      </c>
      <c r="E26" s="136"/>
    </row>
    <row r="27" spans="1:5" s="7" customFormat="1" ht="20.399999999999999" x14ac:dyDescent="0.7">
      <c r="A27" s="46"/>
      <c r="B27" s="169"/>
      <c r="C27" s="133">
        <f>SUBTOTAL(9,C6:C26)</f>
        <v>448.73</v>
      </c>
      <c r="D27" s="133">
        <f>SUBTOTAL(3,D6:D26)</f>
        <v>21</v>
      </c>
    </row>
    <row r="28" spans="1:5" s="7" customFormat="1" x14ac:dyDescent="0.3">
      <c r="A28" s="41"/>
      <c r="B28" s="42"/>
      <c r="C28" s="50"/>
      <c r="D28" s="50"/>
    </row>
    <row r="29" spans="1:5" s="7" customFormat="1" x14ac:dyDescent="0.3">
      <c r="A29" s="41"/>
      <c r="B29" s="42"/>
      <c r="C29" s="50">
        <f>C27-10</f>
        <v>438.73</v>
      </c>
      <c r="D29" s="50"/>
    </row>
    <row r="30" spans="1:5" s="7" customFormat="1" x14ac:dyDescent="0.3">
      <c r="A30" s="41"/>
      <c r="B30" s="42"/>
      <c r="C30" s="50"/>
      <c r="D30" s="50"/>
    </row>
    <row r="31" spans="1:5" s="7" customFormat="1" x14ac:dyDescent="0.3">
      <c r="A31" s="41"/>
      <c r="B31" s="42"/>
      <c r="C31" s="50"/>
      <c r="D31" s="50"/>
    </row>
    <row r="32" spans="1:5" s="7" customFormat="1" x14ac:dyDescent="0.3">
      <c r="A32" s="41"/>
      <c r="B32" s="42"/>
      <c r="C32" s="50"/>
      <c r="D32" s="50"/>
    </row>
    <row r="33" spans="1:4" s="7" customFormat="1" x14ac:dyDescent="0.3">
      <c r="A33" s="41"/>
      <c r="B33" s="42"/>
      <c r="C33" s="50"/>
      <c r="D33" s="50"/>
    </row>
    <row r="34" spans="1:4" s="7" customFormat="1" x14ac:dyDescent="0.3">
      <c r="A34" s="41"/>
      <c r="B34" s="42"/>
      <c r="C34" s="50"/>
      <c r="D34" s="50"/>
    </row>
    <row r="35" spans="1:4" s="7" customFormat="1" x14ac:dyDescent="0.3">
      <c r="A35" s="41"/>
      <c r="B35" s="42"/>
      <c r="C35" s="50"/>
      <c r="D35" s="50"/>
    </row>
    <row r="36" spans="1:4" s="7" customFormat="1" x14ac:dyDescent="0.3">
      <c r="A36" s="6"/>
      <c r="B36" s="58"/>
      <c r="D36" s="18"/>
    </row>
    <row r="37" spans="1:4" s="7" customFormat="1" x14ac:dyDescent="0.3">
      <c r="A37" s="6"/>
      <c r="B37" s="58"/>
      <c r="D37" s="18"/>
    </row>
    <row r="38" spans="1:4" s="7" customFormat="1" x14ac:dyDescent="0.3">
      <c r="A38" s="6"/>
      <c r="B38" s="58"/>
      <c r="D38" s="18"/>
    </row>
    <row r="39" spans="1:4" s="7" customFormat="1" x14ac:dyDescent="0.3">
      <c r="A39" s="6"/>
      <c r="B39" s="58"/>
      <c r="D39" s="18"/>
    </row>
    <row r="40" spans="1:4" s="7" customFormat="1" x14ac:dyDescent="0.3">
      <c r="A40" s="6"/>
      <c r="B40" s="58"/>
      <c r="D40" s="18"/>
    </row>
    <row r="41" spans="1:4" s="7" customFormat="1" x14ac:dyDescent="0.3">
      <c r="A41" s="6"/>
      <c r="B41" s="58"/>
      <c r="D41" s="18"/>
    </row>
    <row r="42" spans="1:4" s="7" customFormat="1" x14ac:dyDescent="0.3">
      <c r="A42" s="6"/>
      <c r="B42" s="58"/>
      <c r="D42" s="18"/>
    </row>
    <row r="43" spans="1:4" s="7" customFormat="1" x14ac:dyDescent="0.3">
      <c r="A43" s="6"/>
      <c r="B43" s="58"/>
      <c r="D43" s="19"/>
    </row>
    <row r="44" spans="1:4" s="7" customFormat="1" x14ac:dyDescent="0.3">
      <c r="A44" s="6"/>
      <c r="B44" s="58"/>
      <c r="D44" s="19"/>
    </row>
    <row r="45" spans="1:4" s="7" customFormat="1" x14ac:dyDescent="0.3">
      <c r="A45" s="6"/>
      <c r="B45" s="58"/>
      <c r="D45" s="19"/>
    </row>
    <row r="46" spans="1:4" s="7" customFormat="1" x14ac:dyDescent="0.3">
      <c r="A46" s="6"/>
      <c r="B46" s="58"/>
      <c r="D46" s="19"/>
    </row>
    <row r="47" spans="1:4" s="7" customFormat="1" x14ac:dyDescent="0.3">
      <c r="A47" s="6"/>
      <c r="B47" s="58"/>
      <c r="D47" s="19"/>
    </row>
    <row r="48" spans="1:4" s="7" customFormat="1" x14ac:dyDescent="0.3">
      <c r="A48" s="6"/>
      <c r="B48" s="58"/>
      <c r="D48" s="19"/>
    </row>
    <row r="49" spans="1:4" s="7" customFormat="1" x14ac:dyDescent="0.3">
      <c r="A49" s="6"/>
      <c r="B49" s="58"/>
      <c r="D49" s="19"/>
    </row>
    <row r="50" spans="1:4" s="7" customFormat="1" x14ac:dyDescent="0.3">
      <c r="A50" s="6"/>
      <c r="B50" s="58"/>
      <c r="D50" s="19"/>
    </row>
    <row r="51" spans="1:4" s="7" customFormat="1" x14ac:dyDescent="0.3">
      <c r="A51" s="6"/>
      <c r="B51" s="58"/>
      <c r="D51" s="19"/>
    </row>
    <row r="52" spans="1:4" s="7" customFormat="1" x14ac:dyDescent="0.3">
      <c r="A52" s="6"/>
      <c r="B52" s="58"/>
      <c r="D52" s="19"/>
    </row>
    <row r="53" spans="1:4" s="7" customFormat="1" x14ac:dyDescent="0.3">
      <c r="A53" s="6"/>
      <c r="B53" s="58"/>
      <c r="D53" s="19"/>
    </row>
    <row r="54" spans="1:4" s="7" customFormat="1" x14ac:dyDescent="0.3">
      <c r="A54" s="6"/>
      <c r="B54" s="58"/>
      <c r="D54" s="19"/>
    </row>
    <row r="55" spans="1:4" s="7" customFormat="1" x14ac:dyDescent="0.3">
      <c r="A55" s="6"/>
      <c r="B55" s="58"/>
      <c r="D55" s="19"/>
    </row>
    <row r="56" spans="1:4" s="7" customFormat="1" x14ac:dyDescent="0.3">
      <c r="A56" s="6"/>
      <c r="B56" s="58"/>
      <c r="D56" s="19"/>
    </row>
    <row r="57" spans="1:4" s="7" customFormat="1" x14ac:dyDescent="0.3">
      <c r="A57" s="6"/>
      <c r="B57" s="58"/>
      <c r="D57" s="19"/>
    </row>
    <row r="58" spans="1:4" s="7" customFormat="1" x14ac:dyDescent="0.3">
      <c r="A58" s="6"/>
      <c r="B58" s="58"/>
      <c r="D58" s="19"/>
    </row>
    <row r="59" spans="1:4" s="7" customFormat="1" x14ac:dyDescent="0.3">
      <c r="A59" s="6"/>
      <c r="B59" s="58"/>
      <c r="D59" s="19"/>
    </row>
    <row r="60" spans="1:4" s="7" customFormat="1" x14ac:dyDescent="0.3">
      <c r="A60" s="6"/>
      <c r="B60" s="58"/>
      <c r="D60" s="19"/>
    </row>
    <row r="61" spans="1:4" s="7" customFormat="1" x14ac:dyDescent="0.3">
      <c r="A61" s="6"/>
      <c r="B61" s="58"/>
      <c r="D61" s="19"/>
    </row>
    <row r="62" spans="1:4" s="7" customFormat="1" x14ac:dyDescent="0.3">
      <c r="A62" s="6"/>
      <c r="B62" s="58"/>
      <c r="D62" s="19"/>
    </row>
    <row r="63" spans="1:4" s="7" customFormat="1" x14ac:dyDescent="0.3">
      <c r="A63" s="6"/>
      <c r="B63" s="58"/>
      <c r="D63" s="19"/>
    </row>
    <row r="64" spans="1:4" s="7" customFormat="1" x14ac:dyDescent="0.3">
      <c r="A64" s="6"/>
      <c r="B64" s="58"/>
      <c r="D64" s="19"/>
    </row>
    <row r="65" spans="1:4" s="7" customFormat="1" x14ac:dyDescent="0.3">
      <c r="A65" s="6"/>
      <c r="B65" s="58"/>
      <c r="D65" s="19"/>
    </row>
    <row r="66" spans="1:4" s="7" customFormat="1" x14ac:dyDescent="0.3">
      <c r="A66" s="6"/>
      <c r="B66" s="58"/>
      <c r="D66" s="19"/>
    </row>
    <row r="67" spans="1:4" s="7" customFormat="1" x14ac:dyDescent="0.3">
      <c r="A67" s="6"/>
      <c r="B67" s="58"/>
      <c r="D67" s="19"/>
    </row>
    <row r="68" spans="1:4" s="7" customFormat="1" x14ac:dyDescent="0.3">
      <c r="A68" s="6"/>
      <c r="B68" s="58"/>
      <c r="D68" s="19"/>
    </row>
    <row r="69" spans="1:4" s="7" customFormat="1" x14ac:dyDescent="0.3">
      <c r="A69" s="6"/>
      <c r="B69" s="58"/>
      <c r="D69" s="19"/>
    </row>
    <row r="70" spans="1:4" s="7" customFormat="1" x14ac:dyDescent="0.3">
      <c r="A70" s="6"/>
      <c r="B70" s="58"/>
      <c r="D70" s="19"/>
    </row>
    <row r="71" spans="1:4" s="7" customFormat="1" x14ac:dyDescent="0.3">
      <c r="A71" s="6"/>
      <c r="B71" s="58"/>
      <c r="D71" s="19"/>
    </row>
    <row r="72" spans="1:4" s="7" customFormat="1" x14ac:dyDescent="0.3">
      <c r="A72" s="6"/>
      <c r="B72" s="58"/>
      <c r="D72" s="19"/>
    </row>
    <row r="73" spans="1:4" s="7" customFormat="1" x14ac:dyDescent="0.3">
      <c r="A73" s="6"/>
      <c r="B73" s="58"/>
      <c r="D73" s="19"/>
    </row>
    <row r="74" spans="1:4" s="7" customFormat="1" x14ac:dyDescent="0.3">
      <c r="A74" s="6"/>
      <c r="B74" s="58"/>
      <c r="D74" s="19"/>
    </row>
    <row r="75" spans="1:4" s="7" customFormat="1" x14ac:dyDescent="0.3">
      <c r="A75" s="6"/>
      <c r="B75" s="58"/>
      <c r="D75" s="19"/>
    </row>
    <row r="76" spans="1:4" s="7" customFormat="1" x14ac:dyDescent="0.3">
      <c r="A76" s="6"/>
      <c r="B76" s="58"/>
      <c r="D76" s="19"/>
    </row>
    <row r="77" spans="1:4" s="7" customFormat="1" x14ac:dyDescent="0.3">
      <c r="A77" s="6"/>
      <c r="B77" s="58"/>
      <c r="D77" s="19"/>
    </row>
    <row r="78" spans="1:4" s="7" customFormat="1" x14ac:dyDescent="0.3">
      <c r="A78" s="6"/>
      <c r="B78" s="58"/>
      <c r="D78" s="19"/>
    </row>
    <row r="79" spans="1:4" s="7" customFormat="1" x14ac:dyDescent="0.3">
      <c r="A79" s="6"/>
      <c r="B79" s="58"/>
      <c r="D79" s="19"/>
    </row>
    <row r="80" spans="1:4" s="7" customFormat="1" x14ac:dyDescent="0.3">
      <c r="A80" s="6"/>
      <c r="B80" s="58"/>
      <c r="D80" s="19"/>
    </row>
    <row r="81" spans="1:4" s="7" customFormat="1" x14ac:dyDescent="0.3">
      <c r="A81" s="6"/>
      <c r="B81" s="58"/>
      <c r="D81" s="19"/>
    </row>
    <row r="82" spans="1:4" s="7" customFormat="1" x14ac:dyDescent="0.3">
      <c r="A82" s="6"/>
      <c r="B82" s="58"/>
      <c r="D82" s="19"/>
    </row>
    <row r="83" spans="1:4" s="7" customFormat="1" x14ac:dyDescent="0.3">
      <c r="A83" s="6"/>
      <c r="B83" s="58"/>
      <c r="D83" s="19"/>
    </row>
    <row r="84" spans="1:4" s="7" customFormat="1" x14ac:dyDescent="0.3">
      <c r="A84" s="6"/>
      <c r="B84" s="58"/>
      <c r="D84" s="19"/>
    </row>
    <row r="85" spans="1:4" s="7" customFormat="1" x14ac:dyDescent="0.3">
      <c r="A85" s="6"/>
      <c r="B85" s="58"/>
      <c r="D85" s="19"/>
    </row>
    <row r="86" spans="1:4" s="7" customFormat="1" x14ac:dyDescent="0.3">
      <c r="A86" s="6"/>
      <c r="B86" s="58"/>
      <c r="D86" s="19"/>
    </row>
    <row r="87" spans="1:4" s="7" customFormat="1" x14ac:dyDescent="0.3">
      <c r="A87" s="6"/>
      <c r="B87" s="58"/>
      <c r="D87" s="19"/>
    </row>
    <row r="88" spans="1:4" s="7" customFormat="1" x14ac:dyDescent="0.3">
      <c r="A88" s="6"/>
      <c r="B88" s="58"/>
      <c r="D88" s="19"/>
    </row>
    <row r="89" spans="1:4" s="7" customFormat="1" x14ac:dyDescent="0.3">
      <c r="A89" s="6"/>
      <c r="B89" s="58"/>
      <c r="D89" s="19"/>
    </row>
    <row r="90" spans="1:4" s="7" customFormat="1" x14ac:dyDescent="0.3">
      <c r="A90" s="6"/>
      <c r="B90" s="58"/>
      <c r="D90" s="19"/>
    </row>
    <row r="91" spans="1:4" s="7" customFormat="1" x14ac:dyDescent="0.3">
      <c r="A91" s="6"/>
      <c r="B91" s="58"/>
      <c r="D91" s="19"/>
    </row>
    <row r="92" spans="1:4" s="7" customFormat="1" x14ac:dyDescent="0.3">
      <c r="A92" s="6"/>
      <c r="B92" s="58"/>
      <c r="D92" s="19"/>
    </row>
    <row r="93" spans="1:4" s="7" customFormat="1" x14ac:dyDescent="0.3">
      <c r="A93" s="6"/>
      <c r="B93" s="58"/>
      <c r="D93" s="19"/>
    </row>
    <row r="94" spans="1:4" s="7" customFormat="1" x14ac:dyDescent="0.3">
      <c r="A94" s="6"/>
      <c r="B94" s="58"/>
      <c r="D94" s="19"/>
    </row>
    <row r="95" spans="1:4" s="7" customFormat="1" x14ac:dyDescent="0.3">
      <c r="A95" s="6"/>
      <c r="B95" s="58"/>
      <c r="D95" s="19"/>
    </row>
    <row r="96" spans="1:4" s="7" customFormat="1" x14ac:dyDescent="0.3">
      <c r="A96" s="6"/>
      <c r="B96" s="58"/>
      <c r="D96" s="19"/>
    </row>
    <row r="97" spans="1:4" s="7" customFormat="1" x14ac:dyDescent="0.3">
      <c r="A97" s="6"/>
      <c r="B97" s="58"/>
      <c r="D97" s="19"/>
    </row>
    <row r="98" spans="1:4" s="7" customFormat="1" x14ac:dyDescent="0.3">
      <c r="A98" s="6"/>
      <c r="B98" s="58"/>
      <c r="D98" s="19"/>
    </row>
    <row r="99" spans="1:4" s="7" customFormat="1" x14ac:dyDescent="0.3">
      <c r="A99" s="6"/>
      <c r="B99" s="58"/>
      <c r="D99" s="19"/>
    </row>
    <row r="100" spans="1:4" s="7" customFormat="1" x14ac:dyDescent="0.3">
      <c r="A100" s="6"/>
      <c r="B100" s="58"/>
      <c r="D100" s="19"/>
    </row>
    <row r="101" spans="1:4" s="7" customFormat="1" x14ac:dyDescent="0.3">
      <c r="A101" s="6"/>
      <c r="B101" s="58"/>
      <c r="D101" s="19"/>
    </row>
    <row r="102" spans="1:4" s="7" customFormat="1" x14ac:dyDescent="0.3">
      <c r="A102" s="6"/>
      <c r="B102" s="58"/>
      <c r="D102" s="19"/>
    </row>
    <row r="103" spans="1:4" s="7" customFormat="1" x14ac:dyDescent="0.3">
      <c r="A103" s="6"/>
      <c r="B103" s="58"/>
      <c r="D103" s="19"/>
    </row>
    <row r="104" spans="1:4" s="7" customFormat="1" x14ac:dyDescent="0.3">
      <c r="A104" s="6"/>
      <c r="B104" s="58"/>
      <c r="D104" s="19"/>
    </row>
    <row r="105" spans="1:4" s="7" customFormat="1" x14ac:dyDescent="0.3">
      <c r="A105" s="6"/>
      <c r="B105" s="58"/>
      <c r="D105" s="19"/>
    </row>
    <row r="106" spans="1:4" s="7" customFormat="1" x14ac:dyDescent="0.3">
      <c r="A106" s="6"/>
      <c r="B106" s="58"/>
      <c r="D106" s="19"/>
    </row>
    <row r="107" spans="1:4" s="7" customFormat="1" x14ac:dyDescent="0.3">
      <c r="A107" s="6"/>
      <c r="B107" s="58"/>
      <c r="D107" s="19"/>
    </row>
    <row r="108" spans="1:4" s="7" customFormat="1" x14ac:dyDescent="0.3">
      <c r="A108" s="6"/>
      <c r="B108" s="58"/>
      <c r="D108" s="19"/>
    </row>
    <row r="109" spans="1:4" s="7" customFormat="1" x14ac:dyDescent="0.3">
      <c r="A109" s="6"/>
      <c r="B109" s="58"/>
      <c r="D109" s="19"/>
    </row>
    <row r="110" spans="1:4" s="7" customFormat="1" x14ac:dyDescent="0.3">
      <c r="A110" s="6"/>
      <c r="B110" s="58"/>
      <c r="D110" s="19"/>
    </row>
    <row r="111" spans="1:4" s="7" customFormat="1" x14ac:dyDescent="0.3">
      <c r="A111" s="6"/>
      <c r="B111" s="58"/>
      <c r="D111" s="19"/>
    </row>
    <row r="112" spans="1:4" s="7" customFormat="1" x14ac:dyDescent="0.3">
      <c r="A112" s="6"/>
      <c r="B112" s="58"/>
      <c r="D112" s="19"/>
    </row>
    <row r="113" spans="1:4" s="7" customFormat="1" x14ac:dyDescent="0.3">
      <c r="A113" s="6"/>
      <c r="B113" s="58"/>
      <c r="D113" s="19"/>
    </row>
    <row r="114" spans="1:4" s="7" customFormat="1" x14ac:dyDescent="0.3">
      <c r="A114" s="6"/>
      <c r="B114" s="58"/>
      <c r="D114" s="19"/>
    </row>
    <row r="115" spans="1:4" s="7" customFormat="1" x14ac:dyDescent="0.3">
      <c r="A115" s="6"/>
      <c r="B115" s="58"/>
      <c r="D115" s="19"/>
    </row>
    <row r="116" spans="1:4" s="7" customFormat="1" x14ac:dyDescent="0.3">
      <c r="A116" s="6"/>
      <c r="B116" s="58"/>
      <c r="D116" s="19"/>
    </row>
    <row r="117" spans="1:4" s="7" customFormat="1" x14ac:dyDescent="0.3">
      <c r="A117" s="6"/>
      <c r="B117" s="58"/>
      <c r="D117" s="19"/>
    </row>
    <row r="118" spans="1:4" s="7" customFormat="1" x14ac:dyDescent="0.3">
      <c r="A118" s="6"/>
      <c r="B118" s="58"/>
      <c r="D118" s="19"/>
    </row>
    <row r="119" spans="1:4" s="7" customFormat="1" x14ac:dyDescent="0.3">
      <c r="A119" s="6"/>
      <c r="B119" s="58"/>
      <c r="D119" s="19"/>
    </row>
    <row r="120" spans="1:4" s="7" customFormat="1" x14ac:dyDescent="0.3">
      <c r="A120" s="6"/>
      <c r="B120" s="58"/>
      <c r="D120" s="19"/>
    </row>
    <row r="121" spans="1:4" s="7" customFormat="1" x14ac:dyDescent="0.3">
      <c r="A121" s="6"/>
      <c r="B121" s="58"/>
      <c r="D121" s="19"/>
    </row>
    <row r="122" spans="1:4" s="7" customFormat="1" x14ac:dyDescent="0.3">
      <c r="A122" s="6"/>
      <c r="B122" s="58"/>
      <c r="D122" s="19"/>
    </row>
    <row r="123" spans="1:4" s="7" customFormat="1" x14ac:dyDescent="0.3">
      <c r="A123" s="6"/>
      <c r="B123" s="58"/>
      <c r="D123" s="19"/>
    </row>
    <row r="124" spans="1:4" s="7" customFormat="1" x14ac:dyDescent="0.3">
      <c r="A124" s="6"/>
      <c r="B124" s="58"/>
      <c r="D124" s="19"/>
    </row>
    <row r="125" spans="1:4" s="7" customFormat="1" x14ac:dyDescent="0.3">
      <c r="A125" s="6"/>
      <c r="B125" s="58"/>
      <c r="D125" s="19"/>
    </row>
    <row r="126" spans="1:4" s="7" customFormat="1" x14ac:dyDescent="0.3">
      <c r="A126" s="6"/>
      <c r="B126" s="58"/>
      <c r="D126" s="19"/>
    </row>
    <row r="127" spans="1:4" s="7" customFormat="1" x14ac:dyDescent="0.3">
      <c r="A127" s="6"/>
      <c r="B127" s="58"/>
      <c r="D127" s="19"/>
    </row>
    <row r="128" spans="1:4" s="7" customFormat="1" x14ac:dyDescent="0.3">
      <c r="A128" s="6"/>
      <c r="B128" s="58"/>
      <c r="D128" s="19"/>
    </row>
    <row r="129" spans="1:4" s="7" customFormat="1" x14ac:dyDescent="0.3">
      <c r="A129" s="6"/>
      <c r="B129" s="58"/>
      <c r="D129" s="19"/>
    </row>
    <row r="130" spans="1:4" s="7" customFormat="1" x14ac:dyDescent="0.3">
      <c r="A130" s="6"/>
      <c r="B130" s="58"/>
      <c r="D130" s="19"/>
    </row>
    <row r="131" spans="1:4" s="7" customFormat="1" x14ac:dyDescent="0.3">
      <c r="A131" s="6"/>
      <c r="B131" s="58"/>
      <c r="D131" s="19"/>
    </row>
    <row r="132" spans="1:4" s="7" customFormat="1" x14ac:dyDescent="0.3">
      <c r="A132" s="6"/>
      <c r="B132" s="58"/>
      <c r="D132" s="19"/>
    </row>
    <row r="133" spans="1:4" s="7" customFormat="1" x14ac:dyDescent="0.3">
      <c r="A133" s="6"/>
      <c r="B133" s="58"/>
      <c r="D133" s="19"/>
    </row>
    <row r="134" spans="1:4" s="7" customFormat="1" x14ac:dyDescent="0.3">
      <c r="A134" s="6"/>
      <c r="B134" s="58"/>
      <c r="D134" s="19"/>
    </row>
    <row r="135" spans="1:4" s="7" customFormat="1" x14ac:dyDescent="0.3">
      <c r="A135" s="6"/>
      <c r="B135" s="58"/>
      <c r="D135" s="19"/>
    </row>
    <row r="136" spans="1:4" s="7" customFormat="1" x14ac:dyDescent="0.3">
      <c r="A136" s="6"/>
      <c r="B136" s="58"/>
      <c r="D136" s="19"/>
    </row>
    <row r="137" spans="1:4" s="7" customFormat="1" x14ac:dyDescent="0.3">
      <c r="A137" s="6"/>
      <c r="B137" s="58"/>
      <c r="D137" s="19"/>
    </row>
    <row r="138" spans="1:4" s="7" customFormat="1" x14ac:dyDescent="0.3">
      <c r="A138" s="6"/>
      <c r="B138" s="58"/>
      <c r="D138" s="19"/>
    </row>
    <row r="139" spans="1:4" s="7" customFormat="1" x14ac:dyDescent="0.3">
      <c r="A139" s="6"/>
      <c r="B139" s="58"/>
      <c r="D139" s="19"/>
    </row>
    <row r="140" spans="1:4" s="7" customFormat="1" x14ac:dyDescent="0.3">
      <c r="A140" s="6"/>
      <c r="B140" s="58"/>
      <c r="D140" s="19"/>
    </row>
    <row r="141" spans="1:4" s="7" customFormat="1" x14ac:dyDescent="0.3">
      <c r="A141" s="6"/>
      <c r="B141" s="58"/>
      <c r="D141" s="19"/>
    </row>
  </sheetData>
  <mergeCells count="6">
    <mergeCell ref="A1:D1"/>
    <mergeCell ref="A2:C2"/>
    <mergeCell ref="A3:A4"/>
    <mergeCell ref="B3:B4"/>
    <mergeCell ref="C3:C4"/>
    <mergeCell ref="D3:D4"/>
  </mergeCells>
  <printOptions horizontalCentered="1"/>
  <pageMargins left="0.19685039370078741" right="0.19685039370078741" top="0.39370078740157483" bottom="0.19685039370078741" header="0.31496062992125984" footer="0.31496062992125984"/>
  <pageSetup paperSize="9" scale="60" orientation="landscape" r:id="rId1"/>
  <headerFooter alignWithMargins="0">
    <oddFooter>&amp;C&amp;F&amp;RPage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4"/>
  <sheetViews>
    <sheetView workbookViewId="0">
      <selection activeCell="J36" sqref="J36"/>
    </sheetView>
  </sheetViews>
  <sheetFormatPr defaultRowHeight="14.4" x14ac:dyDescent="0.3"/>
  <cols>
    <col min="3" max="3" width="15" customWidth="1"/>
    <col min="4" max="4" width="14.44140625" customWidth="1"/>
    <col min="5" max="5" width="14.88671875" bestFit="1" customWidth="1"/>
    <col min="8" max="8" width="16.6640625" bestFit="1" customWidth="1"/>
    <col min="9" max="9" width="15.33203125" bestFit="1" customWidth="1"/>
  </cols>
  <sheetData>
    <row r="2" spans="1:6" x14ac:dyDescent="0.3">
      <c r="A2" s="126" t="s">
        <v>377</v>
      </c>
      <c r="B2" s="126"/>
      <c r="C2" s="126"/>
      <c r="D2" s="126"/>
      <c r="E2" s="126"/>
    </row>
    <row r="3" spans="1:6" ht="28.8" x14ac:dyDescent="0.3">
      <c r="A3" s="126" t="s">
        <v>181</v>
      </c>
      <c r="B3" s="126" t="s">
        <v>334</v>
      </c>
      <c r="C3" s="126" t="s">
        <v>370</v>
      </c>
      <c r="D3" s="127" t="s">
        <v>185</v>
      </c>
      <c r="E3" s="126"/>
    </row>
    <row r="4" spans="1:6" x14ac:dyDescent="0.3">
      <c r="A4" s="126">
        <v>1</v>
      </c>
      <c r="B4" s="126">
        <v>226381</v>
      </c>
      <c r="C4" s="126" t="s">
        <v>366</v>
      </c>
      <c r="D4" s="126" t="s">
        <v>371</v>
      </c>
      <c r="E4" s="128">
        <v>12</v>
      </c>
      <c r="F4" t="s">
        <v>379</v>
      </c>
    </row>
    <row r="5" spans="1:6" x14ac:dyDescent="0.3">
      <c r="A5" s="126">
        <v>2</v>
      </c>
      <c r="B5" s="126">
        <v>226382</v>
      </c>
      <c r="C5" s="126" t="s">
        <v>366</v>
      </c>
      <c r="D5" s="126" t="s">
        <v>371</v>
      </c>
      <c r="E5" s="128">
        <v>25</v>
      </c>
      <c r="F5" t="s">
        <v>379</v>
      </c>
    </row>
    <row r="6" spans="1:6" x14ac:dyDescent="0.3">
      <c r="A6" s="126">
        <v>3</v>
      </c>
      <c r="B6" s="126">
        <v>226383</v>
      </c>
      <c r="C6" s="126" t="s">
        <v>368</v>
      </c>
      <c r="D6" s="126" t="s">
        <v>371</v>
      </c>
      <c r="E6" s="128">
        <v>12</v>
      </c>
      <c r="F6" t="s">
        <v>379</v>
      </c>
    </row>
    <row r="7" spans="1:6" x14ac:dyDescent="0.3">
      <c r="A7" s="126">
        <v>4</v>
      </c>
      <c r="B7" s="126">
        <v>226384</v>
      </c>
      <c r="C7" s="126" t="s">
        <v>336</v>
      </c>
      <c r="D7" s="126" t="s">
        <v>372</v>
      </c>
      <c r="E7" s="128">
        <v>15</v>
      </c>
      <c r="F7" t="s">
        <v>379</v>
      </c>
    </row>
    <row r="8" spans="1:6" x14ac:dyDescent="0.3">
      <c r="A8" s="126">
        <v>5</v>
      </c>
      <c r="B8" s="126">
        <v>226385</v>
      </c>
      <c r="C8" s="126" t="s">
        <v>357</v>
      </c>
      <c r="D8" s="126" t="s">
        <v>371</v>
      </c>
      <c r="E8" s="128">
        <v>5</v>
      </c>
      <c r="F8" t="s">
        <v>379</v>
      </c>
    </row>
    <row r="9" spans="1:6" x14ac:dyDescent="0.3">
      <c r="A9" s="126">
        <v>6</v>
      </c>
      <c r="B9" s="126">
        <v>226386</v>
      </c>
      <c r="C9" s="126" t="s">
        <v>357</v>
      </c>
      <c r="D9" s="126" t="s">
        <v>371</v>
      </c>
      <c r="E9" s="128">
        <v>7.5</v>
      </c>
      <c r="F9" t="s">
        <v>379</v>
      </c>
    </row>
    <row r="10" spans="1:6" x14ac:dyDescent="0.3">
      <c r="A10" s="126">
        <v>7</v>
      </c>
      <c r="B10" s="126">
        <v>226387</v>
      </c>
      <c r="C10" s="126" t="s">
        <v>358</v>
      </c>
      <c r="D10" s="126" t="s">
        <v>371</v>
      </c>
      <c r="E10" s="128">
        <v>6</v>
      </c>
      <c r="F10" t="s">
        <v>379</v>
      </c>
    </row>
    <row r="11" spans="1:6" x14ac:dyDescent="0.3">
      <c r="A11" s="126">
        <v>8</v>
      </c>
      <c r="B11" s="126">
        <v>226388</v>
      </c>
      <c r="C11" s="126" t="s">
        <v>358</v>
      </c>
      <c r="D11" s="126" t="s">
        <v>371</v>
      </c>
      <c r="E11" s="128">
        <v>9</v>
      </c>
      <c r="F11" t="s">
        <v>379</v>
      </c>
    </row>
    <row r="12" spans="1:6" x14ac:dyDescent="0.3">
      <c r="A12" s="126">
        <v>9</v>
      </c>
      <c r="B12" s="126">
        <v>226389</v>
      </c>
      <c r="C12" s="126" t="s">
        <v>351</v>
      </c>
      <c r="D12" s="126"/>
      <c r="E12" s="128">
        <v>0</v>
      </c>
      <c r="F12" t="s">
        <v>351</v>
      </c>
    </row>
    <row r="13" spans="1:6" x14ac:dyDescent="0.3">
      <c r="A13" s="126">
        <v>10</v>
      </c>
      <c r="B13" s="126">
        <v>226390</v>
      </c>
      <c r="C13" s="126" t="s">
        <v>360</v>
      </c>
      <c r="D13" s="126" t="s">
        <v>177</v>
      </c>
      <c r="E13" s="128">
        <v>15</v>
      </c>
      <c r="F13" t="s">
        <v>379</v>
      </c>
    </row>
    <row r="14" spans="1:6" x14ac:dyDescent="0.3">
      <c r="A14" s="126">
        <v>11</v>
      </c>
      <c r="B14" s="126">
        <v>226391</v>
      </c>
      <c r="C14" s="126" t="s">
        <v>361</v>
      </c>
      <c r="D14" s="126" t="s">
        <v>178</v>
      </c>
      <c r="E14" s="128">
        <v>21</v>
      </c>
      <c r="F14" t="s">
        <v>379</v>
      </c>
    </row>
    <row r="15" spans="1:6" x14ac:dyDescent="0.3">
      <c r="A15" s="126">
        <v>12</v>
      </c>
      <c r="B15" s="126">
        <v>226392</v>
      </c>
      <c r="C15" s="126" t="s">
        <v>362</v>
      </c>
      <c r="D15" s="126" t="s">
        <v>373</v>
      </c>
      <c r="E15" s="128">
        <v>83</v>
      </c>
      <c r="F15" t="s">
        <v>379</v>
      </c>
    </row>
    <row r="16" spans="1:6" x14ac:dyDescent="0.3">
      <c r="A16" s="126">
        <v>13</v>
      </c>
      <c r="B16" s="126">
        <v>226393</v>
      </c>
      <c r="C16" s="126" t="s">
        <v>374</v>
      </c>
      <c r="D16" s="126" t="s">
        <v>375</v>
      </c>
      <c r="E16" s="128">
        <v>18</v>
      </c>
      <c r="F16" t="s">
        <v>379</v>
      </c>
    </row>
    <row r="17" spans="1:9" x14ac:dyDescent="0.3">
      <c r="A17" s="126">
        <v>14</v>
      </c>
      <c r="B17" s="126">
        <v>226394</v>
      </c>
      <c r="C17" s="126" t="s">
        <v>351</v>
      </c>
      <c r="D17" s="126"/>
      <c r="E17" s="128">
        <v>0</v>
      </c>
      <c r="F17" s="126" t="s">
        <v>351</v>
      </c>
    </row>
    <row r="18" spans="1:9" x14ac:dyDescent="0.3">
      <c r="A18" s="126">
        <v>15</v>
      </c>
      <c r="B18" s="126">
        <v>226395</v>
      </c>
      <c r="C18" s="126" t="s">
        <v>351</v>
      </c>
      <c r="D18" s="126"/>
      <c r="E18" s="128">
        <v>0</v>
      </c>
      <c r="F18" s="126" t="s">
        <v>351</v>
      </c>
    </row>
    <row r="19" spans="1:9" x14ac:dyDescent="0.3">
      <c r="A19" s="126">
        <v>16</v>
      </c>
      <c r="B19" s="126">
        <v>226396</v>
      </c>
      <c r="C19" s="129" t="s">
        <v>376</v>
      </c>
      <c r="D19" s="126" t="s">
        <v>178</v>
      </c>
      <c r="E19" s="128">
        <v>25</v>
      </c>
      <c r="F19" t="s">
        <v>379</v>
      </c>
      <c r="G19" t="s">
        <v>385</v>
      </c>
      <c r="H19" t="s">
        <v>412</v>
      </c>
      <c r="I19" s="62">
        <v>56.5</v>
      </c>
    </row>
    <row r="20" spans="1:9" x14ac:dyDescent="0.3">
      <c r="A20" s="126">
        <v>17</v>
      </c>
      <c r="B20" s="126">
        <v>226397</v>
      </c>
      <c r="C20" s="126" t="s">
        <v>378</v>
      </c>
      <c r="D20" s="126" t="s">
        <v>178</v>
      </c>
      <c r="E20" s="128">
        <v>51.63</v>
      </c>
      <c r="F20" t="s">
        <v>379</v>
      </c>
      <c r="G20" t="s">
        <v>384</v>
      </c>
      <c r="H20" t="s">
        <v>387</v>
      </c>
      <c r="I20" s="62">
        <v>0</v>
      </c>
    </row>
    <row r="21" spans="1:9" x14ac:dyDescent="0.3">
      <c r="A21" s="126">
        <v>18</v>
      </c>
      <c r="B21" s="126">
        <v>226398</v>
      </c>
      <c r="C21" s="126" t="s">
        <v>378</v>
      </c>
      <c r="D21" s="126" t="s">
        <v>178</v>
      </c>
      <c r="E21" s="128">
        <v>15</v>
      </c>
      <c r="F21" t="s">
        <v>379</v>
      </c>
      <c r="G21" t="s">
        <v>384</v>
      </c>
      <c r="H21" t="s">
        <v>386</v>
      </c>
      <c r="I21" s="132">
        <f>I19-I20</f>
        <v>56.5</v>
      </c>
    </row>
    <row r="22" spans="1:9" x14ac:dyDescent="0.3">
      <c r="A22" s="126">
        <v>19</v>
      </c>
      <c r="B22" s="126">
        <v>226399</v>
      </c>
      <c r="C22" s="126" t="s">
        <v>378</v>
      </c>
      <c r="D22" s="126" t="s">
        <v>178</v>
      </c>
      <c r="E22" s="128">
        <v>15</v>
      </c>
      <c r="F22" t="s">
        <v>379</v>
      </c>
      <c r="G22" t="s">
        <v>384</v>
      </c>
    </row>
    <row r="23" spans="1:9" x14ac:dyDescent="0.3">
      <c r="A23" s="126">
        <v>20</v>
      </c>
      <c r="B23" s="126">
        <v>226400</v>
      </c>
      <c r="C23" s="126" t="s">
        <v>378</v>
      </c>
      <c r="D23" s="126" t="s">
        <v>178</v>
      </c>
      <c r="E23" s="128">
        <v>15</v>
      </c>
      <c r="F23" t="s">
        <v>379</v>
      </c>
    </row>
    <row r="24" spans="1:9" x14ac:dyDescent="0.3">
      <c r="A24" s="126">
        <v>21</v>
      </c>
      <c r="B24" s="126">
        <v>376701</v>
      </c>
      <c r="C24" s="131" t="s">
        <v>382</v>
      </c>
      <c r="D24" s="126" t="s">
        <v>177</v>
      </c>
      <c r="E24" s="128">
        <v>12</v>
      </c>
      <c r="F24" t="s">
        <v>379</v>
      </c>
    </row>
    <row r="25" spans="1:9" x14ac:dyDescent="0.3">
      <c r="A25" s="126">
        <v>22</v>
      </c>
      <c r="B25" s="126">
        <v>376702</v>
      </c>
      <c r="C25" s="126" t="s">
        <v>383</v>
      </c>
      <c r="D25" s="126" t="s">
        <v>177</v>
      </c>
      <c r="E25" s="128">
        <v>5</v>
      </c>
      <c r="F25" t="s">
        <v>379</v>
      </c>
    </row>
    <row r="26" spans="1:9" x14ac:dyDescent="0.3">
      <c r="A26" s="126">
        <v>23</v>
      </c>
      <c r="B26" s="126">
        <v>376703</v>
      </c>
      <c r="C26" s="126" t="s">
        <v>383</v>
      </c>
      <c r="D26" s="126" t="s">
        <v>177</v>
      </c>
      <c r="E26" s="128">
        <v>5</v>
      </c>
      <c r="F26" t="s">
        <v>379</v>
      </c>
    </row>
    <row r="27" spans="1:9" x14ac:dyDescent="0.3">
      <c r="A27" s="126">
        <v>24</v>
      </c>
      <c r="B27" s="126">
        <v>376704</v>
      </c>
      <c r="C27" s="126" t="s">
        <v>383</v>
      </c>
      <c r="D27" s="126" t="s">
        <v>177</v>
      </c>
      <c r="E27" s="128">
        <v>5</v>
      </c>
      <c r="F27" t="s">
        <v>379</v>
      </c>
    </row>
    <row r="28" spans="1:9" x14ac:dyDescent="0.3">
      <c r="A28" s="126">
        <v>25</v>
      </c>
      <c r="B28" s="126">
        <v>376705</v>
      </c>
      <c r="C28" s="126" t="s">
        <v>399</v>
      </c>
      <c r="D28" s="126" t="s">
        <v>410</v>
      </c>
      <c r="E28" s="128">
        <v>6</v>
      </c>
      <c r="F28" t="s">
        <v>379</v>
      </c>
      <c r="G28" t="s">
        <v>411</v>
      </c>
    </row>
    <row r="29" spans="1:9" x14ac:dyDescent="0.3">
      <c r="A29" s="126">
        <v>26</v>
      </c>
      <c r="B29" s="126">
        <v>376706</v>
      </c>
      <c r="C29" s="126" t="s">
        <v>399</v>
      </c>
      <c r="D29" s="126" t="s">
        <v>400</v>
      </c>
      <c r="E29" s="128">
        <v>2.5</v>
      </c>
      <c r="F29" t="s">
        <v>379</v>
      </c>
      <c r="G29" t="s">
        <v>401</v>
      </c>
    </row>
    <row r="30" spans="1:9" x14ac:dyDescent="0.3">
      <c r="A30" s="126">
        <v>27</v>
      </c>
      <c r="B30" s="126">
        <v>376707</v>
      </c>
      <c r="C30" s="126" t="s">
        <v>397</v>
      </c>
      <c r="D30" s="126" t="s">
        <v>177</v>
      </c>
      <c r="E30" s="128">
        <v>12</v>
      </c>
      <c r="F30" t="s">
        <v>379</v>
      </c>
      <c r="G30" t="s">
        <v>398</v>
      </c>
    </row>
    <row r="31" spans="1:9" x14ac:dyDescent="0.3">
      <c r="A31" s="126">
        <v>28</v>
      </c>
      <c r="B31" s="126">
        <v>376708</v>
      </c>
      <c r="C31" s="126" t="s">
        <v>419</v>
      </c>
      <c r="D31" s="126" t="s">
        <v>178</v>
      </c>
      <c r="E31" s="128">
        <v>8.75</v>
      </c>
      <c r="F31" t="s">
        <v>379</v>
      </c>
      <c r="G31" t="s">
        <v>421</v>
      </c>
    </row>
    <row r="32" spans="1:9" x14ac:dyDescent="0.3">
      <c r="A32" s="126">
        <v>29</v>
      </c>
      <c r="B32" s="126">
        <v>376709</v>
      </c>
      <c r="C32" s="126" t="s">
        <v>419</v>
      </c>
      <c r="D32" s="126" t="s">
        <v>177</v>
      </c>
      <c r="E32" s="128">
        <v>25</v>
      </c>
      <c r="F32" t="s">
        <v>379</v>
      </c>
      <c r="G32" t="s">
        <v>420</v>
      </c>
    </row>
    <row r="33" spans="1:7" x14ac:dyDescent="0.3">
      <c r="A33" s="126">
        <v>30</v>
      </c>
      <c r="B33" s="126">
        <v>376710</v>
      </c>
      <c r="C33" s="126" t="s">
        <v>419</v>
      </c>
      <c r="D33" s="126" t="s">
        <v>178</v>
      </c>
      <c r="E33" s="128">
        <v>7.5</v>
      </c>
      <c r="F33" t="s">
        <v>379</v>
      </c>
      <c r="G33" t="s">
        <v>422</v>
      </c>
    </row>
    <row r="34" spans="1:7" x14ac:dyDescent="0.3">
      <c r="A34" s="126">
        <v>31</v>
      </c>
      <c r="B34" s="126">
        <v>376711</v>
      </c>
      <c r="C34" s="126" t="s">
        <v>423</v>
      </c>
      <c r="D34" s="126" t="s">
        <v>177</v>
      </c>
      <c r="E34" s="128">
        <v>10</v>
      </c>
      <c r="G34" t="s">
        <v>424</v>
      </c>
    </row>
    <row r="35" spans="1:7" x14ac:dyDescent="0.3">
      <c r="A35" s="126">
        <v>32</v>
      </c>
      <c r="B35" s="126">
        <v>376712</v>
      </c>
      <c r="C35" s="126"/>
      <c r="D35" s="126"/>
      <c r="E35" s="128"/>
    </row>
    <row r="36" spans="1:7" x14ac:dyDescent="0.3">
      <c r="A36" s="126">
        <v>33</v>
      </c>
      <c r="B36" s="126">
        <v>376713</v>
      </c>
      <c r="C36" s="126"/>
      <c r="D36" s="126"/>
      <c r="E36" s="128"/>
    </row>
    <row r="37" spans="1:7" x14ac:dyDescent="0.3">
      <c r="A37" s="126">
        <v>34</v>
      </c>
      <c r="B37" s="126">
        <v>376714</v>
      </c>
      <c r="C37" s="126"/>
      <c r="D37" s="126"/>
      <c r="E37" s="128"/>
    </row>
    <row r="38" spans="1:7" x14ac:dyDescent="0.3">
      <c r="A38" s="126">
        <v>35</v>
      </c>
      <c r="B38" s="126">
        <v>376715</v>
      </c>
      <c r="C38" s="126"/>
      <c r="D38" s="126"/>
      <c r="E38" s="128"/>
    </row>
    <row r="39" spans="1:7" x14ac:dyDescent="0.3">
      <c r="A39" s="126">
        <v>36</v>
      </c>
      <c r="B39" s="126">
        <v>376716</v>
      </c>
      <c r="C39" s="126"/>
      <c r="D39" s="126"/>
      <c r="E39" s="128"/>
    </row>
    <row r="40" spans="1:7" x14ac:dyDescent="0.3">
      <c r="A40" s="126">
        <v>37</v>
      </c>
      <c r="B40" s="126">
        <v>376717</v>
      </c>
      <c r="C40" s="126"/>
      <c r="D40" s="126"/>
      <c r="E40" s="128"/>
    </row>
    <row r="41" spans="1:7" x14ac:dyDescent="0.3">
      <c r="A41" s="126">
        <v>38</v>
      </c>
      <c r="B41" s="126">
        <v>376718</v>
      </c>
      <c r="C41" s="126"/>
      <c r="D41" s="126"/>
      <c r="E41" s="128"/>
    </row>
    <row r="42" spans="1:7" x14ac:dyDescent="0.3">
      <c r="A42" s="126"/>
      <c r="B42" s="126">
        <v>376719</v>
      </c>
      <c r="C42" s="126"/>
      <c r="D42" s="126"/>
      <c r="E42" s="128"/>
    </row>
    <row r="43" spans="1:7" x14ac:dyDescent="0.3">
      <c r="A43" s="126">
        <v>39</v>
      </c>
      <c r="B43" s="126">
        <v>376720</v>
      </c>
      <c r="C43" s="126"/>
      <c r="D43" s="126"/>
      <c r="E43" s="128">
        <f>SUM(E4:E41)</f>
        <v>448.88</v>
      </c>
    </row>
    <row r="44" spans="1:7" x14ac:dyDescent="0.3">
      <c r="D44" t="s">
        <v>173</v>
      </c>
      <c r="E44" s="62">
        <v>196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workbookViewId="0">
      <selection activeCell="B6" sqref="B6"/>
    </sheetView>
  </sheetViews>
  <sheetFormatPr defaultColWidth="9.109375" defaultRowHeight="14.4" x14ac:dyDescent="0.3"/>
  <cols>
    <col min="1" max="1" width="9.109375" style="121"/>
    <col min="2" max="2" width="46.109375" style="121" customWidth="1"/>
    <col min="3" max="3" width="9.109375" style="121"/>
    <col min="4" max="4" width="11.6640625" style="121" customWidth="1"/>
    <col min="5" max="5" width="13.88671875" style="121" customWidth="1"/>
    <col min="6" max="6" width="11.44140625" style="121" customWidth="1"/>
    <col min="7" max="7" width="20.44140625" style="121" customWidth="1"/>
    <col min="8" max="16384" width="9.109375" style="121"/>
  </cols>
  <sheetData>
    <row r="2" spans="1:7" ht="40.5" customHeight="1" x14ac:dyDescent="0.3">
      <c r="A2" s="194" t="s">
        <v>369</v>
      </c>
      <c r="B2" s="195"/>
      <c r="C2" s="195"/>
      <c r="D2" s="195"/>
      <c r="E2" s="195"/>
      <c r="F2" s="195"/>
      <c r="G2" s="195"/>
    </row>
    <row r="3" spans="1:7" s="122" customFormat="1" ht="60" x14ac:dyDescent="0.3">
      <c r="A3" s="110">
        <v>1</v>
      </c>
      <c r="B3" s="112" t="s">
        <v>286</v>
      </c>
      <c r="C3" s="113">
        <v>15</v>
      </c>
      <c r="D3" s="110" t="s">
        <v>219</v>
      </c>
      <c r="E3" s="110" t="s">
        <v>359</v>
      </c>
      <c r="F3" s="110">
        <v>226390</v>
      </c>
      <c r="G3" s="110" t="s">
        <v>360</v>
      </c>
    </row>
    <row r="4" spans="1:7" s="122" customFormat="1" ht="75" x14ac:dyDescent="0.3">
      <c r="A4" s="110">
        <f>A3+1</f>
        <v>2</v>
      </c>
      <c r="B4" s="112" t="s">
        <v>287</v>
      </c>
      <c r="C4" s="113">
        <v>12</v>
      </c>
      <c r="D4" s="110" t="s">
        <v>219</v>
      </c>
      <c r="E4" s="110" t="s">
        <v>328</v>
      </c>
      <c r="F4" s="110">
        <v>226381</v>
      </c>
      <c r="G4" s="110" t="s">
        <v>366</v>
      </c>
    </row>
    <row r="5" spans="1:7" s="122" customFormat="1" ht="45" x14ac:dyDescent="0.3">
      <c r="A5" s="110">
        <f>A4+1</f>
        <v>3</v>
      </c>
      <c r="B5" s="112" t="s">
        <v>295</v>
      </c>
      <c r="C5" s="113">
        <v>25</v>
      </c>
      <c r="D5" s="110" t="s">
        <v>219</v>
      </c>
      <c r="E5" s="110" t="s">
        <v>335</v>
      </c>
      <c r="F5" s="110">
        <v>226382</v>
      </c>
      <c r="G5" s="110" t="s">
        <v>366</v>
      </c>
    </row>
    <row r="6" spans="1:7" s="122" customFormat="1" ht="60" x14ac:dyDescent="0.3">
      <c r="A6" s="110">
        <f>A5+1</f>
        <v>4</v>
      </c>
      <c r="B6" s="112" t="s">
        <v>296</v>
      </c>
      <c r="C6" s="113">
        <v>12</v>
      </c>
      <c r="D6" s="110" t="s">
        <v>219</v>
      </c>
      <c r="E6" s="110" t="s">
        <v>327</v>
      </c>
      <c r="F6" s="110">
        <v>226383</v>
      </c>
      <c r="G6" s="110" t="s">
        <v>368</v>
      </c>
    </row>
    <row r="7" spans="1:7" s="122" customFormat="1" ht="60" x14ac:dyDescent="0.3">
      <c r="A7" s="110">
        <f>A6+1</f>
        <v>5</v>
      </c>
      <c r="B7" s="112" t="s">
        <v>297</v>
      </c>
      <c r="C7" s="113">
        <v>24</v>
      </c>
      <c r="D7" s="110" t="s">
        <v>261</v>
      </c>
      <c r="E7" s="110"/>
      <c r="F7" s="110"/>
      <c r="G7" s="110"/>
    </row>
    <row r="8" spans="1:7" ht="15" x14ac:dyDescent="0.3">
      <c r="A8" s="123"/>
      <c r="B8" s="125" t="s">
        <v>367</v>
      </c>
      <c r="C8" s="124">
        <f>SUM(C3:C7)</f>
        <v>88</v>
      </c>
      <c r="D8" s="123"/>
      <c r="E8" s="123"/>
      <c r="F8" s="123"/>
      <c r="G8" s="123"/>
    </row>
  </sheetData>
  <mergeCells count="1">
    <mergeCell ref="A2:G2"/>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12"/>
  <sheetViews>
    <sheetView workbookViewId="0">
      <selection activeCell="B6" sqref="B6"/>
    </sheetView>
  </sheetViews>
  <sheetFormatPr defaultRowHeight="14.4" x14ac:dyDescent="0.3"/>
  <cols>
    <col min="1" max="1" width="5.6640625" customWidth="1"/>
    <col min="2" max="2" width="44" customWidth="1"/>
  </cols>
  <sheetData>
    <row r="5" spans="1:11" s="121" customFormat="1" ht="39.6" x14ac:dyDescent="0.3">
      <c r="A5" s="76">
        <f>A4+1</f>
        <v>1</v>
      </c>
      <c r="B5" s="90" t="s">
        <v>88</v>
      </c>
      <c r="C5" s="145">
        <v>5</v>
      </c>
      <c r="D5" s="146" t="s">
        <v>67</v>
      </c>
      <c r="E5" s="146" t="s">
        <v>66</v>
      </c>
      <c r="F5" s="147">
        <f>C5</f>
        <v>5</v>
      </c>
    </row>
    <row r="6" spans="1:11" s="121" customFormat="1" ht="59.4" x14ac:dyDescent="0.3">
      <c r="A6" s="76">
        <v>2</v>
      </c>
      <c r="B6" s="90" t="s">
        <v>111</v>
      </c>
      <c r="C6" s="135">
        <v>10</v>
      </c>
      <c r="D6" s="146" t="s">
        <v>67</v>
      </c>
      <c r="E6" s="81" t="s">
        <v>66</v>
      </c>
      <c r="F6" s="147">
        <v>10</v>
      </c>
    </row>
    <row r="7" spans="1:11" s="121" customFormat="1" ht="59.4" x14ac:dyDescent="0.3">
      <c r="A7" s="76">
        <v>3</v>
      </c>
      <c r="B7" s="90" t="s">
        <v>113</v>
      </c>
      <c r="C7" s="135">
        <v>10</v>
      </c>
      <c r="D7" s="146" t="s">
        <v>67</v>
      </c>
      <c r="E7" s="81" t="s">
        <v>66</v>
      </c>
      <c r="F7" s="147">
        <v>10</v>
      </c>
    </row>
    <row r="8" spans="1:11" s="121" customFormat="1" x14ac:dyDescent="0.3"/>
    <row r="12" spans="1:11" x14ac:dyDescent="0.3">
      <c r="I12">
        <f>509.32-199.47</f>
        <v>309.85000000000002</v>
      </c>
      <c r="K12">
        <f>509.32-I12</f>
        <v>199.46999999999997</v>
      </c>
    </row>
  </sheetData>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0:I16"/>
  <sheetViews>
    <sheetView workbookViewId="0">
      <selection activeCell="B6" sqref="B6"/>
    </sheetView>
  </sheetViews>
  <sheetFormatPr defaultRowHeight="14.4" x14ac:dyDescent="0.3"/>
  <sheetData>
    <row r="10" spans="7:9" x14ac:dyDescent="0.3">
      <c r="G10">
        <v>50370</v>
      </c>
    </row>
    <row r="11" spans="7:9" x14ac:dyDescent="0.3">
      <c r="G11">
        <v>6697</v>
      </c>
    </row>
    <row r="12" spans="7:9" x14ac:dyDescent="0.3">
      <c r="G12">
        <f>SUM(G10:G11)</f>
        <v>57067</v>
      </c>
    </row>
    <row r="13" spans="7:9" x14ac:dyDescent="0.3">
      <c r="G13">
        <v>219208</v>
      </c>
    </row>
    <row r="14" spans="7:9" x14ac:dyDescent="0.3">
      <c r="G14">
        <v>163434</v>
      </c>
    </row>
    <row r="15" spans="7:9" x14ac:dyDescent="0.3">
      <c r="G15">
        <v>61031</v>
      </c>
      <c r="I15">
        <v>443673</v>
      </c>
    </row>
    <row r="16" spans="7:9" x14ac:dyDescent="0.3">
      <c r="I16">
        <f>I15+G12</f>
        <v>500740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26" zoomScale="115" zoomScaleNormal="115" workbookViewId="0">
      <selection activeCell="C29" sqref="C29"/>
    </sheetView>
  </sheetViews>
  <sheetFormatPr defaultColWidth="9.109375" defaultRowHeight="19.8" x14ac:dyDescent="0.3"/>
  <cols>
    <col min="1" max="1" width="4.109375" style="6" customWidth="1"/>
    <col min="2" max="2" width="48.6640625" style="23" customWidth="1"/>
    <col min="3" max="3" width="8.44140625" style="7" customWidth="1"/>
    <col min="4" max="4" width="8.109375" style="19" customWidth="1"/>
    <col min="5" max="5" width="11.33203125" style="1" customWidth="1"/>
    <col min="6" max="6" width="11.5546875" style="28" customWidth="1"/>
    <col min="7" max="7" width="12.6640625" style="15" customWidth="1"/>
    <col min="8" max="16384" width="9.109375" style="6"/>
  </cols>
  <sheetData>
    <row r="1" spans="1:8" s="31" customFormat="1" ht="21.6" x14ac:dyDescent="0.3">
      <c r="A1" s="174" t="s">
        <v>188</v>
      </c>
      <c r="B1" s="174"/>
      <c r="C1" s="174"/>
      <c r="D1" s="174"/>
      <c r="E1" s="174"/>
      <c r="F1" s="174"/>
      <c r="G1" s="174"/>
    </row>
    <row r="2" spans="1:8" s="31" customFormat="1" ht="21.6" x14ac:dyDescent="0.3">
      <c r="A2" s="47"/>
      <c r="B2" s="47"/>
      <c r="C2" s="39"/>
      <c r="D2" s="39"/>
      <c r="E2" s="39"/>
      <c r="F2" s="39"/>
      <c r="G2" s="39"/>
    </row>
    <row r="3" spans="1:8" s="31" customFormat="1" ht="24" customHeight="1" x14ac:dyDescent="0.3">
      <c r="A3" s="175" t="s">
        <v>190</v>
      </c>
      <c r="B3" s="175"/>
      <c r="C3" s="175"/>
      <c r="D3" s="175"/>
      <c r="E3" s="39"/>
      <c r="F3" s="39"/>
      <c r="G3" s="39" t="s">
        <v>192</v>
      </c>
    </row>
    <row r="4" spans="1:8" s="31" customFormat="1" ht="18.600000000000001" x14ac:dyDescent="0.3">
      <c r="C4" s="32"/>
      <c r="D4" s="32"/>
      <c r="E4" s="32"/>
      <c r="F4" s="32"/>
      <c r="G4" s="32"/>
    </row>
    <row r="5" spans="1:8" s="32" customFormat="1" ht="55.5" customHeight="1" x14ac:dyDescent="0.3">
      <c r="A5" s="38" t="s">
        <v>181</v>
      </c>
      <c r="B5" s="38" t="s">
        <v>182</v>
      </c>
      <c r="C5" s="38" t="s">
        <v>183</v>
      </c>
      <c r="D5" s="38" t="s">
        <v>184</v>
      </c>
      <c r="E5" s="38" t="s">
        <v>185</v>
      </c>
      <c r="F5" s="38" t="s">
        <v>176</v>
      </c>
      <c r="G5" s="38" t="s">
        <v>186</v>
      </c>
      <c r="H5" s="38" t="s">
        <v>187</v>
      </c>
    </row>
    <row r="6" spans="1:8" s="32" customFormat="1" ht="18.600000000000001" x14ac:dyDescent="0.3">
      <c r="A6" s="38">
        <v>1</v>
      </c>
      <c r="B6" s="38">
        <v>2</v>
      </c>
      <c r="C6" s="38">
        <v>3</v>
      </c>
      <c r="D6" s="38">
        <v>4</v>
      </c>
      <c r="E6" s="38">
        <v>5</v>
      </c>
      <c r="F6" s="38">
        <v>6</v>
      </c>
      <c r="G6" s="38">
        <v>7</v>
      </c>
      <c r="H6" s="38">
        <v>8</v>
      </c>
    </row>
    <row r="7" spans="1:8" ht="39.6" x14ac:dyDescent="0.3">
      <c r="A7" s="20">
        <v>1</v>
      </c>
      <c r="B7" s="22" t="s">
        <v>115</v>
      </c>
      <c r="C7" s="35">
        <v>5</v>
      </c>
      <c r="D7" s="69" t="s">
        <v>67</v>
      </c>
      <c r="E7" s="35" t="s">
        <v>86</v>
      </c>
      <c r="F7" s="35">
        <v>5</v>
      </c>
      <c r="G7" s="35">
        <f t="shared" ref="G7:G26" si="0">C7-F7</f>
        <v>0</v>
      </c>
      <c r="H7" s="35"/>
    </row>
    <row r="8" spans="1:8" ht="39.6" x14ac:dyDescent="0.3">
      <c r="A8" s="20">
        <v>2</v>
      </c>
      <c r="B8" s="22" t="s">
        <v>116</v>
      </c>
      <c r="C8" s="35">
        <v>10</v>
      </c>
      <c r="D8" s="61" t="s">
        <v>67</v>
      </c>
      <c r="E8" s="35" t="s">
        <v>86</v>
      </c>
      <c r="F8" s="35">
        <v>10</v>
      </c>
      <c r="G8" s="35">
        <f t="shared" si="0"/>
        <v>0</v>
      </c>
      <c r="H8" s="35"/>
    </row>
    <row r="9" spans="1:8" ht="39.6" x14ac:dyDescent="0.3">
      <c r="A9" s="20">
        <v>3</v>
      </c>
      <c r="B9" s="22" t="s">
        <v>117</v>
      </c>
      <c r="C9" s="35">
        <v>10</v>
      </c>
      <c r="D9" s="35" t="s">
        <v>67</v>
      </c>
      <c r="E9" s="35" t="s">
        <v>66</v>
      </c>
      <c r="F9" s="35">
        <v>9.9499999999999993</v>
      </c>
      <c r="G9" s="35">
        <f t="shared" si="0"/>
        <v>5.0000000000000711E-2</v>
      </c>
      <c r="H9" s="35"/>
    </row>
    <row r="10" spans="1:8" ht="39.6" x14ac:dyDescent="0.3">
      <c r="A10" s="20">
        <v>4</v>
      </c>
      <c r="B10" s="22" t="s">
        <v>118</v>
      </c>
      <c r="C10" s="35">
        <v>10</v>
      </c>
      <c r="D10" s="35" t="s">
        <v>67</v>
      </c>
      <c r="E10" s="35" t="s">
        <v>66</v>
      </c>
      <c r="F10" s="35">
        <v>9.9499999999999993</v>
      </c>
      <c r="G10" s="35">
        <f t="shared" si="0"/>
        <v>5.0000000000000711E-2</v>
      </c>
      <c r="H10" s="35"/>
    </row>
    <row r="11" spans="1:8" ht="39.6" x14ac:dyDescent="0.3">
      <c r="A11" s="20">
        <v>5</v>
      </c>
      <c r="B11" s="22" t="s">
        <v>121</v>
      </c>
      <c r="C11" s="35">
        <v>10</v>
      </c>
      <c r="D11" s="35" t="s">
        <v>67</v>
      </c>
      <c r="E11" s="35" t="s">
        <v>66</v>
      </c>
      <c r="F11" s="35">
        <v>9.9499999999999993</v>
      </c>
      <c r="G11" s="35">
        <f t="shared" si="0"/>
        <v>5.0000000000000711E-2</v>
      </c>
      <c r="H11" s="35"/>
    </row>
    <row r="12" spans="1:8" ht="39.6" x14ac:dyDescent="0.3">
      <c r="A12" s="20">
        <v>6</v>
      </c>
      <c r="B12" s="22" t="s">
        <v>120</v>
      </c>
      <c r="C12" s="35">
        <v>10</v>
      </c>
      <c r="D12" s="35" t="s">
        <v>67</v>
      </c>
      <c r="E12" s="35" t="s">
        <v>66</v>
      </c>
      <c r="F12" s="35">
        <v>9.9499999999999993</v>
      </c>
      <c r="G12" s="35">
        <f t="shared" si="0"/>
        <v>5.0000000000000711E-2</v>
      </c>
      <c r="H12" s="35"/>
    </row>
    <row r="13" spans="1:8" ht="39.6" x14ac:dyDescent="0.3">
      <c r="A13" s="20">
        <v>7</v>
      </c>
      <c r="B13" s="22" t="s">
        <v>119</v>
      </c>
      <c r="C13" s="35">
        <v>5</v>
      </c>
      <c r="D13" s="35" t="s">
        <v>67</v>
      </c>
      <c r="E13" s="35" t="s">
        <v>66</v>
      </c>
      <c r="F13" s="35">
        <v>4.9749999999999996</v>
      </c>
      <c r="G13" s="35">
        <f t="shared" si="0"/>
        <v>2.5000000000000355E-2</v>
      </c>
      <c r="H13" s="35"/>
    </row>
    <row r="14" spans="1:8" ht="59.4" x14ac:dyDescent="0.3">
      <c r="A14" s="20">
        <v>8</v>
      </c>
      <c r="B14" s="22" t="s">
        <v>122</v>
      </c>
      <c r="C14" s="35">
        <v>2.5</v>
      </c>
      <c r="D14" s="35" t="s">
        <v>67</v>
      </c>
      <c r="E14" s="35" t="s">
        <v>66</v>
      </c>
      <c r="F14" s="35">
        <v>2.4874999999999998</v>
      </c>
      <c r="G14" s="35">
        <f t="shared" si="0"/>
        <v>1.2500000000000178E-2</v>
      </c>
      <c r="H14" s="35"/>
    </row>
    <row r="15" spans="1:8" ht="59.4" x14ac:dyDescent="0.3">
      <c r="A15" s="20">
        <v>9</v>
      </c>
      <c r="B15" s="22" t="s">
        <v>123</v>
      </c>
      <c r="C15" s="35">
        <v>2.5</v>
      </c>
      <c r="D15" s="35" t="s">
        <v>67</v>
      </c>
      <c r="E15" s="35" t="s">
        <v>66</v>
      </c>
      <c r="F15" s="35">
        <v>2.4874999999999998</v>
      </c>
      <c r="G15" s="35">
        <f t="shared" si="0"/>
        <v>1.2500000000000178E-2</v>
      </c>
      <c r="H15" s="35"/>
    </row>
    <row r="16" spans="1:8" ht="59.4" x14ac:dyDescent="0.3">
      <c r="A16" s="20">
        <v>10</v>
      </c>
      <c r="B16" s="22" t="s">
        <v>124</v>
      </c>
      <c r="C16" s="35">
        <v>2.5</v>
      </c>
      <c r="D16" s="35" t="s">
        <v>67</v>
      </c>
      <c r="E16" s="35" t="s">
        <v>66</v>
      </c>
      <c r="F16" s="35">
        <v>2.4874999999999998</v>
      </c>
      <c r="G16" s="35">
        <f t="shared" si="0"/>
        <v>1.2500000000000178E-2</v>
      </c>
      <c r="H16" s="35"/>
    </row>
    <row r="17" spans="1:8" ht="59.4" x14ac:dyDescent="0.3">
      <c r="A17" s="20">
        <v>11</v>
      </c>
      <c r="B17" s="22" t="s">
        <v>125</v>
      </c>
      <c r="C17" s="35">
        <v>2.5</v>
      </c>
      <c r="D17" s="35" t="s">
        <v>67</v>
      </c>
      <c r="E17" s="35" t="s">
        <v>66</v>
      </c>
      <c r="F17" s="35">
        <v>2.4874999999999998</v>
      </c>
      <c r="G17" s="35">
        <f t="shared" si="0"/>
        <v>1.2500000000000178E-2</v>
      </c>
      <c r="H17" s="35"/>
    </row>
    <row r="18" spans="1:8" ht="59.4" x14ac:dyDescent="0.3">
      <c r="A18" s="20">
        <v>12</v>
      </c>
      <c r="B18" s="22" t="s">
        <v>126</v>
      </c>
      <c r="C18" s="35">
        <v>10</v>
      </c>
      <c r="D18" s="35" t="s">
        <v>67</v>
      </c>
      <c r="E18" s="35" t="s">
        <v>66</v>
      </c>
      <c r="F18" s="35">
        <v>9.9499999999999993</v>
      </c>
      <c r="G18" s="35">
        <f t="shared" si="0"/>
        <v>5.0000000000000711E-2</v>
      </c>
      <c r="H18" s="35"/>
    </row>
    <row r="19" spans="1:8" ht="99" x14ac:dyDescent="0.3">
      <c r="A19" s="20">
        <v>13</v>
      </c>
      <c r="B19" s="22" t="s">
        <v>127</v>
      </c>
      <c r="C19" s="35">
        <v>21.5</v>
      </c>
      <c r="D19" s="35" t="s">
        <v>67</v>
      </c>
      <c r="E19" s="35" t="s">
        <v>66</v>
      </c>
      <c r="F19" s="35">
        <v>21.392499999999998</v>
      </c>
      <c r="G19" s="35">
        <f t="shared" si="0"/>
        <v>0.10750000000000171</v>
      </c>
      <c r="H19" s="35"/>
    </row>
    <row r="20" spans="1:8" ht="59.4" x14ac:dyDescent="0.3">
      <c r="A20" s="20">
        <v>14</v>
      </c>
      <c r="B20" s="22" t="s">
        <v>128</v>
      </c>
      <c r="C20" s="35">
        <v>12</v>
      </c>
      <c r="D20" s="61" t="s">
        <v>67</v>
      </c>
      <c r="E20" s="35" t="s">
        <v>66</v>
      </c>
      <c r="F20" s="35">
        <v>12</v>
      </c>
      <c r="G20" s="35">
        <f t="shared" si="0"/>
        <v>0</v>
      </c>
      <c r="H20" s="35"/>
    </row>
    <row r="21" spans="1:8" ht="39.6" x14ac:dyDescent="0.3">
      <c r="A21" s="20">
        <v>15</v>
      </c>
      <c r="B21" s="22" t="s">
        <v>129</v>
      </c>
      <c r="C21" s="35">
        <v>20</v>
      </c>
      <c r="D21" s="35" t="s">
        <v>67</v>
      </c>
      <c r="E21" s="35" t="s">
        <v>66</v>
      </c>
      <c r="F21" s="35">
        <v>19.899999999999999</v>
      </c>
      <c r="G21" s="35">
        <f t="shared" si="0"/>
        <v>0.10000000000000142</v>
      </c>
      <c r="H21" s="35"/>
    </row>
    <row r="22" spans="1:8" ht="39.75" customHeight="1" x14ac:dyDescent="0.3">
      <c r="A22" s="20">
        <v>16</v>
      </c>
      <c r="B22" s="22" t="s">
        <v>130</v>
      </c>
      <c r="C22" s="35">
        <v>9.5</v>
      </c>
      <c r="D22" s="35" t="s">
        <v>68</v>
      </c>
      <c r="E22" s="35" t="s">
        <v>86</v>
      </c>
      <c r="F22" s="35">
        <v>4.75</v>
      </c>
      <c r="G22" s="35">
        <f t="shared" si="0"/>
        <v>4.75</v>
      </c>
      <c r="H22" s="46"/>
    </row>
    <row r="23" spans="1:8" ht="40.5" customHeight="1" x14ac:dyDescent="0.3">
      <c r="A23" s="20">
        <v>17</v>
      </c>
      <c r="B23" s="22" t="s">
        <v>131</v>
      </c>
      <c r="C23" s="35">
        <v>5</v>
      </c>
      <c r="D23" s="35" t="s">
        <v>67</v>
      </c>
      <c r="E23" s="35" t="s">
        <v>66</v>
      </c>
      <c r="F23" s="35">
        <v>4.9800000000000004</v>
      </c>
      <c r="G23" s="35">
        <f t="shared" si="0"/>
        <v>1.9999999999999574E-2</v>
      </c>
      <c r="H23" s="46"/>
    </row>
    <row r="24" spans="1:8" ht="45" customHeight="1" x14ac:dyDescent="0.3">
      <c r="A24" s="20">
        <v>18</v>
      </c>
      <c r="B24" s="22" t="s">
        <v>132</v>
      </c>
      <c r="C24" s="35">
        <v>5</v>
      </c>
      <c r="D24" s="35" t="s">
        <v>67</v>
      </c>
      <c r="E24" s="35" t="s">
        <v>66</v>
      </c>
      <c r="F24" s="35">
        <v>4.9800000000000004</v>
      </c>
      <c r="G24" s="35">
        <f t="shared" si="0"/>
        <v>1.9999999999999574E-2</v>
      </c>
      <c r="H24" s="46"/>
    </row>
    <row r="25" spans="1:8" ht="39.6" x14ac:dyDescent="0.3">
      <c r="A25" s="20">
        <v>19</v>
      </c>
      <c r="B25" s="22" t="s">
        <v>133</v>
      </c>
      <c r="C25" s="35">
        <v>19.899999999999999</v>
      </c>
      <c r="D25" s="35" t="s">
        <v>68</v>
      </c>
      <c r="E25" s="35" t="s">
        <v>134</v>
      </c>
      <c r="F25" s="35">
        <v>9.8000000000000007</v>
      </c>
      <c r="G25" s="35">
        <f t="shared" si="0"/>
        <v>10.099999999999998</v>
      </c>
      <c r="H25" s="46"/>
    </row>
    <row r="26" spans="1:8" ht="66" customHeight="1" x14ac:dyDescent="0.3">
      <c r="A26" s="20">
        <v>20</v>
      </c>
      <c r="B26" s="22" t="s">
        <v>135</v>
      </c>
      <c r="C26" s="35">
        <v>25</v>
      </c>
      <c r="D26" s="35" t="s">
        <v>67</v>
      </c>
      <c r="E26" s="35" t="s">
        <v>86</v>
      </c>
      <c r="F26" s="35">
        <v>25</v>
      </c>
      <c r="G26" s="35">
        <f t="shared" si="0"/>
        <v>0</v>
      </c>
      <c r="H26" s="46"/>
    </row>
    <row r="27" spans="1:8" x14ac:dyDescent="0.3">
      <c r="A27" s="41"/>
      <c r="B27" s="42"/>
      <c r="C27" s="36">
        <f>SUM(C7:C26)</f>
        <v>197.9</v>
      </c>
      <c r="D27" s="36"/>
      <c r="E27" s="50"/>
      <c r="F27" s="52">
        <f>SUM(F7:F26)</f>
        <v>182.47749999999999</v>
      </c>
      <c r="G27" s="52">
        <f>SUM(G7:G26)</f>
        <v>15.422500000000005</v>
      </c>
      <c r="H27" s="50"/>
    </row>
    <row r="28" spans="1:8" s="7" customFormat="1" x14ac:dyDescent="0.3">
      <c r="A28" s="6"/>
      <c r="B28" s="23"/>
      <c r="D28" s="19"/>
      <c r="E28" s="10"/>
      <c r="F28" s="28"/>
      <c r="G28" s="15"/>
      <c r="H28" s="6"/>
    </row>
    <row r="29" spans="1:8" s="7" customFormat="1" ht="74.400000000000006" x14ac:dyDescent="0.3">
      <c r="A29" s="6"/>
      <c r="B29" s="23"/>
      <c r="D29" s="70" t="s">
        <v>174</v>
      </c>
      <c r="E29" s="176" t="s">
        <v>175</v>
      </c>
      <c r="F29" s="176"/>
      <c r="G29" s="70" t="s">
        <v>176</v>
      </c>
      <c r="H29" s="70" t="s">
        <v>173</v>
      </c>
    </row>
    <row r="30" spans="1:8" s="7" customFormat="1" x14ac:dyDescent="0.3">
      <c r="A30" s="6"/>
      <c r="B30" s="23"/>
      <c r="D30" s="177">
        <v>200</v>
      </c>
      <c r="E30" s="71" t="s">
        <v>177</v>
      </c>
      <c r="F30" s="54">
        <f>+C9+C10+C11+C12+C13+C14+C15+C16+C17+C18+C19+C20+C21+C23+C24</f>
        <v>128.5</v>
      </c>
      <c r="G30" s="54">
        <f>F9+F10+F11+F12+F13+F14+F15+F16+F17+F18+F19+F20+F21+F23+F24</f>
        <v>127.92749999999998</v>
      </c>
      <c r="H30" s="72">
        <f>F30-G30</f>
        <v>0.57250000000001933</v>
      </c>
    </row>
    <row r="31" spans="1:8" s="7" customFormat="1" ht="34.5" customHeight="1" x14ac:dyDescent="0.3">
      <c r="A31" s="6"/>
      <c r="B31" s="23"/>
      <c r="D31" s="177"/>
      <c r="E31" s="71" t="s">
        <v>178</v>
      </c>
      <c r="F31" s="54">
        <v>49.5</v>
      </c>
      <c r="G31" s="54">
        <v>44.75</v>
      </c>
      <c r="H31" s="72">
        <f>F31-G31</f>
        <v>4.75</v>
      </c>
    </row>
    <row r="32" spans="1:8" s="7" customFormat="1" x14ac:dyDescent="0.3">
      <c r="A32" s="6"/>
      <c r="B32" s="23"/>
      <c r="D32" s="177"/>
      <c r="E32" s="71" t="s">
        <v>179</v>
      </c>
      <c r="F32" s="54"/>
      <c r="G32" s="54"/>
      <c r="H32" s="72">
        <f>F32-G32</f>
        <v>0</v>
      </c>
    </row>
    <row r="33" spans="1:8" s="7" customFormat="1" x14ac:dyDescent="0.3">
      <c r="A33" s="6"/>
      <c r="B33" s="23"/>
      <c r="D33" s="177"/>
      <c r="E33" s="71" t="s">
        <v>134</v>
      </c>
      <c r="F33" s="54">
        <v>19.899999999999999</v>
      </c>
      <c r="G33" s="54">
        <v>9.8000000000000007</v>
      </c>
      <c r="H33" s="72">
        <f>F33-G33</f>
        <v>10.099999999999998</v>
      </c>
    </row>
    <row r="34" spans="1:8" s="7" customFormat="1" x14ac:dyDescent="0.3">
      <c r="A34" s="6"/>
      <c r="B34" s="23"/>
      <c r="D34" s="177"/>
      <c r="E34" s="70" t="s">
        <v>180</v>
      </c>
      <c r="F34" s="72">
        <f>SUM(F30:F33)</f>
        <v>197.9</v>
      </c>
      <c r="G34" s="72">
        <f>SUM(G30:G33)</f>
        <v>182.47749999999999</v>
      </c>
      <c r="H34" s="72">
        <f>F34-G34</f>
        <v>15.422500000000014</v>
      </c>
    </row>
    <row r="35" spans="1:8" s="7" customFormat="1" x14ac:dyDescent="0.3">
      <c r="A35" s="6"/>
      <c r="B35" s="23"/>
      <c r="D35" s="19"/>
      <c r="E35" s="10"/>
      <c r="F35" s="28"/>
      <c r="G35" s="15"/>
      <c r="H35" s="6"/>
    </row>
    <row r="36" spans="1:8" s="7" customFormat="1" x14ac:dyDescent="0.3">
      <c r="A36" s="6"/>
      <c r="B36" s="23"/>
      <c r="D36" s="19"/>
      <c r="E36" s="10"/>
      <c r="F36" s="28"/>
      <c r="G36" s="15"/>
      <c r="H36" s="6"/>
    </row>
    <row r="37" spans="1:8" s="7" customFormat="1" x14ac:dyDescent="0.3">
      <c r="A37" s="6"/>
      <c r="B37" s="23"/>
      <c r="D37" s="19"/>
      <c r="E37" s="10"/>
      <c r="F37" s="28"/>
      <c r="G37" s="15"/>
      <c r="H37" s="6"/>
    </row>
    <row r="38" spans="1:8" s="7" customFormat="1" x14ac:dyDescent="0.3">
      <c r="A38" s="6"/>
      <c r="B38" s="23"/>
      <c r="D38" s="19"/>
      <c r="E38" s="10"/>
      <c r="F38" s="28"/>
      <c r="G38" s="15">
        <f>42.24+5</f>
        <v>47.24</v>
      </c>
      <c r="H38" s="6"/>
    </row>
    <row r="39" spans="1:8" s="7" customFormat="1" x14ac:dyDescent="0.3">
      <c r="A39" s="6"/>
      <c r="B39" s="23"/>
      <c r="D39" s="19"/>
      <c r="E39" s="10"/>
      <c r="F39" s="28"/>
      <c r="G39" s="15"/>
      <c r="H39" s="6"/>
    </row>
    <row r="40" spans="1:8" s="7" customFormat="1" x14ac:dyDescent="0.3">
      <c r="A40" s="6"/>
      <c r="B40" s="23"/>
      <c r="D40" s="19"/>
      <c r="E40" s="10"/>
      <c r="F40" s="28"/>
      <c r="G40" s="15"/>
      <c r="H40" s="6"/>
    </row>
    <row r="41" spans="1:8" s="7" customFormat="1" x14ac:dyDescent="0.3">
      <c r="A41" s="6"/>
      <c r="B41" s="23"/>
      <c r="D41" s="19"/>
      <c r="E41" s="10"/>
      <c r="F41" s="28"/>
      <c r="G41" s="15"/>
      <c r="H41" s="6"/>
    </row>
    <row r="42" spans="1:8" s="7" customFormat="1" x14ac:dyDescent="0.3">
      <c r="A42" s="6"/>
      <c r="B42" s="23"/>
      <c r="D42" s="19"/>
      <c r="E42" s="10"/>
      <c r="F42" s="28"/>
      <c r="G42" s="15"/>
      <c r="H42" s="6"/>
    </row>
    <row r="43" spans="1:8" s="7" customFormat="1" x14ac:dyDescent="0.3">
      <c r="A43" s="6"/>
      <c r="B43" s="23"/>
      <c r="D43" s="19"/>
      <c r="E43" s="10"/>
      <c r="F43" s="28"/>
      <c r="G43" s="15"/>
      <c r="H43" s="6"/>
    </row>
    <row r="44" spans="1:8" s="7" customFormat="1" x14ac:dyDescent="0.3">
      <c r="A44" s="6"/>
      <c r="B44" s="23"/>
      <c r="D44" s="19"/>
      <c r="E44" s="10"/>
      <c r="F44" s="28"/>
      <c r="G44" s="15"/>
      <c r="H44" s="6"/>
    </row>
    <row r="45" spans="1:8" s="7" customFormat="1" x14ac:dyDescent="0.3">
      <c r="A45" s="6"/>
      <c r="B45" s="23"/>
      <c r="D45" s="19"/>
      <c r="E45" s="10"/>
      <c r="F45" s="28"/>
      <c r="G45" s="15"/>
      <c r="H45" s="6"/>
    </row>
    <row r="46" spans="1:8" s="7" customFormat="1" x14ac:dyDescent="0.3">
      <c r="A46" s="6"/>
      <c r="B46" s="23"/>
      <c r="D46" s="19"/>
      <c r="E46" s="10"/>
      <c r="F46" s="28"/>
      <c r="G46" s="15"/>
      <c r="H46" s="6"/>
    </row>
    <row r="47" spans="1:8" s="7" customFormat="1" x14ac:dyDescent="0.3">
      <c r="A47" s="6"/>
      <c r="B47" s="23"/>
      <c r="D47" s="19"/>
      <c r="E47" s="10"/>
      <c r="F47" s="28"/>
      <c r="G47" s="15"/>
      <c r="H47" s="6"/>
    </row>
    <row r="48" spans="1:8" s="7" customFormat="1" x14ac:dyDescent="0.3">
      <c r="A48" s="6"/>
      <c r="B48" s="23"/>
      <c r="D48" s="19"/>
      <c r="E48" s="10"/>
      <c r="F48" s="28"/>
      <c r="G48" s="15"/>
      <c r="H48" s="6"/>
    </row>
    <row r="49" spans="1:8" s="7" customFormat="1" x14ac:dyDescent="0.3">
      <c r="A49" s="6"/>
      <c r="B49" s="23"/>
      <c r="D49" s="19"/>
      <c r="E49" s="10"/>
      <c r="F49" s="28"/>
      <c r="G49" s="15"/>
      <c r="H49" s="6"/>
    </row>
    <row r="50" spans="1:8" s="7" customFormat="1" x14ac:dyDescent="0.3">
      <c r="A50" s="6"/>
      <c r="B50" s="23"/>
      <c r="D50" s="19"/>
      <c r="E50" s="10"/>
      <c r="F50" s="28"/>
      <c r="G50" s="15"/>
      <c r="H50" s="6"/>
    </row>
    <row r="51" spans="1:8" s="7" customFormat="1" x14ac:dyDescent="0.3">
      <c r="A51" s="6"/>
      <c r="B51" s="23"/>
      <c r="D51" s="19"/>
      <c r="E51" s="10"/>
      <c r="F51" s="28"/>
      <c r="G51" s="15"/>
      <c r="H51" s="6"/>
    </row>
    <row r="52" spans="1:8" s="7" customFormat="1" x14ac:dyDescent="0.3">
      <c r="A52" s="6"/>
      <c r="B52" s="23"/>
      <c r="D52" s="19"/>
      <c r="E52" s="10"/>
      <c r="F52" s="28"/>
      <c r="G52" s="15"/>
      <c r="H52" s="6"/>
    </row>
    <row r="53" spans="1:8" s="7" customFormat="1" x14ac:dyDescent="0.3">
      <c r="A53" s="6"/>
      <c r="B53" s="23"/>
      <c r="D53" s="19"/>
      <c r="E53" s="10"/>
      <c r="F53" s="28"/>
      <c r="G53" s="15"/>
      <c r="H53" s="6"/>
    </row>
    <row r="54" spans="1:8" s="7" customFormat="1" x14ac:dyDescent="0.3">
      <c r="A54" s="6"/>
      <c r="B54" s="23"/>
      <c r="D54" s="19"/>
      <c r="E54" s="10"/>
      <c r="F54" s="28"/>
      <c r="G54" s="15"/>
      <c r="H54" s="6"/>
    </row>
    <row r="55" spans="1:8" s="7" customFormat="1" x14ac:dyDescent="0.3">
      <c r="A55" s="6"/>
      <c r="B55" s="23"/>
      <c r="D55" s="19"/>
      <c r="E55" s="10"/>
      <c r="F55" s="28"/>
      <c r="G55" s="15"/>
      <c r="H55" s="6"/>
    </row>
    <row r="56" spans="1:8" s="7" customFormat="1" x14ac:dyDescent="0.3">
      <c r="A56" s="6"/>
      <c r="B56" s="23"/>
      <c r="D56" s="19"/>
      <c r="E56" s="10"/>
      <c r="F56" s="28"/>
      <c r="G56" s="15"/>
      <c r="H56" s="6"/>
    </row>
    <row r="57" spans="1:8" s="7" customFormat="1" x14ac:dyDescent="0.3">
      <c r="A57" s="6"/>
      <c r="B57" s="23"/>
      <c r="D57" s="19"/>
      <c r="E57" s="10"/>
      <c r="F57" s="28"/>
      <c r="G57" s="15"/>
      <c r="H57" s="6"/>
    </row>
    <row r="58" spans="1:8" s="7" customFormat="1" x14ac:dyDescent="0.3">
      <c r="A58" s="6"/>
      <c r="B58" s="23"/>
      <c r="D58" s="19"/>
      <c r="E58" s="10"/>
      <c r="F58" s="28"/>
      <c r="G58" s="15"/>
      <c r="H58" s="6"/>
    </row>
    <row r="59" spans="1:8" s="7" customFormat="1" x14ac:dyDescent="0.3">
      <c r="A59" s="6"/>
      <c r="B59" s="23"/>
      <c r="D59" s="19"/>
      <c r="E59" s="10"/>
      <c r="F59" s="28"/>
      <c r="G59" s="15"/>
      <c r="H59" s="6"/>
    </row>
    <row r="60" spans="1:8" s="7" customFormat="1" x14ac:dyDescent="0.3">
      <c r="A60" s="6"/>
      <c r="B60" s="23"/>
      <c r="D60" s="19"/>
      <c r="E60" s="10"/>
      <c r="F60" s="28"/>
      <c r="G60" s="15"/>
      <c r="H60" s="6"/>
    </row>
    <row r="61" spans="1:8" s="7" customFormat="1" x14ac:dyDescent="0.3">
      <c r="A61" s="6"/>
      <c r="B61" s="23"/>
      <c r="D61" s="19"/>
      <c r="E61" s="10"/>
      <c r="F61" s="28"/>
      <c r="G61" s="15"/>
      <c r="H61" s="6"/>
    </row>
    <row r="62" spans="1:8" s="7" customFormat="1" x14ac:dyDescent="0.3">
      <c r="A62" s="6"/>
      <c r="B62" s="23"/>
      <c r="D62" s="19"/>
      <c r="E62" s="10"/>
      <c r="F62" s="28"/>
      <c r="G62" s="15"/>
      <c r="H62" s="6"/>
    </row>
    <row r="63" spans="1:8" s="7" customFormat="1" x14ac:dyDescent="0.3">
      <c r="A63" s="6"/>
      <c r="B63" s="23"/>
      <c r="D63" s="19"/>
      <c r="E63" s="10"/>
      <c r="F63" s="28"/>
      <c r="G63" s="15"/>
      <c r="H63" s="6"/>
    </row>
    <row r="64" spans="1:8" s="7" customFormat="1" x14ac:dyDescent="0.3">
      <c r="A64" s="6"/>
      <c r="B64" s="23"/>
      <c r="D64" s="19"/>
      <c r="E64" s="10"/>
      <c r="F64" s="28"/>
      <c r="G64" s="15"/>
      <c r="H64" s="6"/>
    </row>
    <row r="65" spans="1:8" s="7" customFormat="1" x14ac:dyDescent="0.3">
      <c r="A65" s="6"/>
      <c r="B65" s="23"/>
      <c r="D65" s="19"/>
      <c r="E65" s="10"/>
      <c r="F65" s="28"/>
      <c r="G65" s="15"/>
      <c r="H65" s="6"/>
    </row>
    <row r="66" spans="1:8" s="7" customFormat="1" x14ac:dyDescent="0.3">
      <c r="A66" s="6"/>
      <c r="B66" s="23"/>
      <c r="D66" s="19"/>
      <c r="E66" s="10"/>
      <c r="F66" s="28"/>
      <c r="G66" s="15"/>
      <c r="H66" s="6"/>
    </row>
    <row r="67" spans="1:8" s="7" customFormat="1" x14ac:dyDescent="0.3">
      <c r="A67" s="6"/>
      <c r="B67" s="23"/>
      <c r="D67" s="19"/>
      <c r="E67" s="10"/>
      <c r="F67" s="28"/>
      <c r="G67" s="15"/>
      <c r="H67" s="6"/>
    </row>
    <row r="68" spans="1:8" s="7" customFormat="1" x14ac:dyDescent="0.3">
      <c r="A68" s="6"/>
      <c r="B68" s="23"/>
      <c r="D68" s="19"/>
      <c r="E68" s="10"/>
      <c r="F68" s="28"/>
      <c r="G68" s="15"/>
      <c r="H68" s="6"/>
    </row>
    <row r="69" spans="1:8" s="7" customFormat="1" x14ac:dyDescent="0.3">
      <c r="A69" s="6"/>
      <c r="B69" s="23"/>
      <c r="D69" s="19"/>
      <c r="E69" s="10"/>
      <c r="F69" s="28"/>
      <c r="G69" s="15"/>
      <c r="H69" s="6"/>
    </row>
    <row r="70" spans="1:8" s="7" customFormat="1" x14ac:dyDescent="0.3">
      <c r="A70" s="6"/>
      <c r="B70" s="23"/>
      <c r="D70" s="19"/>
      <c r="E70" s="10"/>
      <c r="F70" s="28"/>
      <c r="G70" s="15"/>
      <c r="H70" s="6"/>
    </row>
    <row r="71" spans="1:8" s="7" customFormat="1" x14ac:dyDescent="0.3">
      <c r="A71" s="6"/>
      <c r="B71" s="23"/>
      <c r="D71" s="19"/>
      <c r="E71" s="10"/>
      <c r="F71" s="28"/>
      <c r="G71" s="15"/>
      <c r="H71" s="6"/>
    </row>
    <row r="72" spans="1:8" s="7" customFormat="1" x14ac:dyDescent="0.3">
      <c r="A72" s="6"/>
      <c r="B72" s="23"/>
      <c r="D72" s="19"/>
      <c r="E72" s="10"/>
      <c r="F72" s="28"/>
      <c r="G72" s="15"/>
      <c r="H72" s="6"/>
    </row>
    <row r="73" spans="1:8" s="7" customFormat="1" x14ac:dyDescent="0.3">
      <c r="A73" s="6"/>
      <c r="B73" s="23"/>
      <c r="D73" s="19"/>
      <c r="E73" s="10"/>
      <c r="F73" s="28"/>
      <c r="G73" s="15"/>
      <c r="H73" s="6"/>
    </row>
    <row r="74" spans="1:8" s="7" customFormat="1" x14ac:dyDescent="0.3">
      <c r="A74" s="6"/>
      <c r="B74" s="23"/>
      <c r="D74" s="19"/>
      <c r="E74" s="10"/>
      <c r="F74" s="28"/>
      <c r="G74" s="15"/>
      <c r="H74" s="6"/>
    </row>
    <row r="75" spans="1:8" s="7" customFormat="1" x14ac:dyDescent="0.3">
      <c r="A75" s="6"/>
      <c r="B75" s="23"/>
      <c r="D75" s="19"/>
      <c r="E75" s="10"/>
      <c r="F75" s="28"/>
      <c r="G75" s="15"/>
      <c r="H75" s="6"/>
    </row>
    <row r="76" spans="1:8" s="7" customFormat="1" x14ac:dyDescent="0.3">
      <c r="A76" s="6"/>
      <c r="B76" s="23"/>
      <c r="D76" s="19"/>
      <c r="E76" s="10"/>
      <c r="F76" s="28"/>
      <c r="G76" s="15"/>
      <c r="H76" s="6"/>
    </row>
    <row r="77" spans="1:8" s="7" customFormat="1" x14ac:dyDescent="0.3">
      <c r="A77" s="6"/>
      <c r="B77" s="23"/>
      <c r="D77" s="19"/>
      <c r="E77" s="10"/>
      <c r="F77" s="28"/>
      <c r="G77" s="15"/>
      <c r="H77" s="6"/>
    </row>
    <row r="78" spans="1:8" s="7" customFormat="1" x14ac:dyDescent="0.3">
      <c r="A78" s="6"/>
      <c r="B78" s="23"/>
      <c r="D78" s="19"/>
      <c r="E78" s="10"/>
      <c r="F78" s="28"/>
      <c r="G78" s="15"/>
      <c r="H78" s="6"/>
    </row>
    <row r="79" spans="1:8" s="7" customFormat="1" x14ac:dyDescent="0.3">
      <c r="A79" s="6"/>
      <c r="B79" s="23"/>
      <c r="D79" s="19"/>
      <c r="E79" s="10"/>
      <c r="F79" s="28"/>
      <c r="G79" s="15"/>
      <c r="H79" s="6"/>
    </row>
    <row r="80" spans="1:8" s="7" customFormat="1" x14ac:dyDescent="0.3">
      <c r="A80" s="6"/>
      <c r="B80" s="23"/>
      <c r="D80" s="19"/>
      <c r="E80" s="10"/>
      <c r="F80" s="28"/>
      <c r="G80" s="15"/>
      <c r="H80" s="6"/>
    </row>
    <row r="81" spans="1:8" s="7" customFormat="1" x14ac:dyDescent="0.3">
      <c r="A81" s="6"/>
      <c r="B81" s="23"/>
      <c r="D81" s="19"/>
      <c r="E81" s="10"/>
      <c r="F81" s="28"/>
      <c r="G81" s="15"/>
      <c r="H81" s="6"/>
    </row>
    <row r="82" spans="1:8" s="7" customFormat="1" x14ac:dyDescent="0.3">
      <c r="A82" s="6"/>
      <c r="B82" s="23"/>
      <c r="D82" s="19"/>
      <c r="E82" s="10"/>
      <c r="F82" s="28"/>
      <c r="G82" s="15"/>
      <c r="H82" s="6"/>
    </row>
    <row r="83" spans="1:8" s="7" customFormat="1" x14ac:dyDescent="0.3">
      <c r="A83" s="6"/>
      <c r="B83" s="23"/>
      <c r="D83" s="19"/>
      <c r="E83" s="10"/>
      <c r="F83" s="28"/>
      <c r="G83" s="15"/>
      <c r="H83" s="6"/>
    </row>
    <row r="84" spans="1:8" s="7" customFormat="1" x14ac:dyDescent="0.3">
      <c r="A84" s="6"/>
      <c r="B84" s="23"/>
      <c r="D84" s="19"/>
      <c r="E84" s="10"/>
      <c r="F84" s="28"/>
      <c r="G84" s="15"/>
      <c r="H84" s="6"/>
    </row>
    <row r="85" spans="1:8" s="7" customFormat="1" x14ac:dyDescent="0.3">
      <c r="A85" s="6"/>
      <c r="B85" s="23"/>
      <c r="D85" s="19"/>
      <c r="E85" s="10"/>
      <c r="F85" s="28"/>
      <c r="G85" s="15"/>
      <c r="H85" s="6"/>
    </row>
  </sheetData>
  <autoFilter ref="A5:H27"/>
  <mergeCells count="4">
    <mergeCell ref="E29:F29"/>
    <mergeCell ref="D30:D34"/>
    <mergeCell ref="A1:G1"/>
    <mergeCell ref="A3:D3"/>
  </mergeCells>
  <printOptions horizontalCentered="1"/>
  <pageMargins left="0.196850393700787" right="3.9370078740157501E-2" top="7.8740157480315001E-2" bottom="0.196850393700787" header="0.31496062992126" footer="0.31496062992126"/>
  <pageSetup paperSize="9" orientation="landscape" r:id="rId1"/>
  <headerFooter alignWithMargins="0">
    <oddFooter>&amp;C&amp;F&amp;RPage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9"/>
  <sheetViews>
    <sheetView workbookViewId="0">
      <selection activeCell="B6" sqref="B6"/>
    </sheetView>
  </sheetViews>
  <sheetFormatPr defaultColWidth="9.109375" defaultRowHeight="19.8" x14ac:dyDescent="0.3"/>
  <cols>
    <col min="1" max="1" width="5.109375" style="6" customWidth="1"/>
    <col min="2" max="2" width="47.33203125" style="23" customWidth="1"/>
    <col min="3" max="3" width="8.88671875" style="7" customWidth="1"/>
    <col min="4" max="4" width="8.88671875" style="19" customWidth="1"/>
    <col min="5" max="5" width="12.5546875" style="1" customWidth="1"/>
    <col min="6" max="6" width="11.5546875" style="28" customWidth="1"/>
    <col min="7" max="7" width="12.6640625" style="15" customWidth="1"/>
    <col min="8" max="8" width="9.109375" style="6"/>
    <col min="9" max="9" width="13.33203125" style="6" customWidth="1"/>
    <col min="10" max="10" width="20" style="6" customWidth="1"/>
    <col min="11" max="16384" width="9.109375" style="6"/>
  </cols>
  <sheetData>
    <row r="1" spans="1:11" s="31" customFormat="1" ht="24" customHeight="1" x14ac:dyDescent="0.3">
      <c r="A1" s="189" t="s">
        <v>188</v>
      </c>
      <c r="B1" s="189"/>
      <c r="C1" s="189"/>
      <c r="D1" s="189"/>
      <c r="E1" s="189"/>
      <c r="F1" s="189"/>
      <c r="G1" s="189"/>
      <c r="H1" s="189"/>
      <c r="I1" s="189"/>
    </row>
    <row r="2" spans="1:11" s="31" customFormat="1" ht="18" customHeight="1" x14ac:dyDescent="0.3">
      <c r="A2" s="190" t="s">
        <v>190</v>
      </c>
      <c r="B2" s="190"/>
      <c r="C2" s="190"/>
      <c r="D2" s="190"/>
      <c r="E2" s="55"/>
      <c r="F2" s="55"/>
      <c r="G2" s="196" t="s">
        <v>206</v>
      </c>
      <c r="H2" s="196"/>
      <c r="I2" s="196"/>
    </row>
    <row r="3" spans="1:11" s="32" customFormat="1" ht="37.5" customHeight="1" x14ac:dyDescent="0.3">
      <c r="A3" s="57" t="s">
        <v>257</v>
      </c>
      <c r="B3" s="57" t="s">
        <v>182</v>
      </c>
      <c r="C3" s="57" t="s">
        <v>183</v>
      </c>
      <c r="D3" s="57" t="s">
        <v>184</v>
      </c>
      <c r="E3" s="57" t="s">
        <v>185</v>
      </c>
      <c r="F3" s="57" t="s">
        <v>176</v>
      </c>
      <c r="G3" s="57" t="s">
        <v>186</v>
      </c>
      <c r="H3" s="57" t="s">
        <v>333</v>
      </c>
      <c r="I3" s="57" t="s">
        <v>348</v>
      </c>
      <c r="J3" s="40"/>
    </row>
    <row r="4" spans="1:11" s="32" customFormat="1" ht="18.600000000000001" x14ac:dyDescent="0.3">
      <c r="A4" s="57">
        <v>1</v>
      </c>
      <c r="B4" s="57">
        <v>2</v>
      </c>
      <c r="C4" s="57">
        <v>3</v>
      </c>
      <c r="D4" s="57">
        <v>4</v>
      </c>
      <c r="E4" s="57">
        <v>5</v>
      </c>
      <c r="F4" s="57">
        <v>6</v>
      </c>
      <c r="G4" s="57">
        <v>7</v>
      </c>
      <c r="H4" s="57">
        <v>8</v>
      </c>
      <c r="I4" s="40">
        <v>9</v>
      </c>
      <c r="J4" s="40">
        <v>10</v>
      </c>
    </row>
    <row r="5" spans="1:11" ht="50.4" x14ac:dyDescent="0.3">
      <c r="A5" s="20">
        <v>1</v>
      </c>
      <c r="B5" s="104" t="s">
        <v>280</v>
      </c>
      <c r="C5" s="144">
        <v>3.03</v>
      </c>
      <c r="D5" s="144" t="s">
        <v>219</v>
      </c>
      <c r="E5" s="144" t="s">
        <v>178</v>
      </c>
      <c r="F5" s="144">
        <v>3.03</v>
      </c>
      <c r="G5" s="144">
        <f t="shared" ref="G5:G19" si="0">C5-F5</f>
        <v>0</v>
      </c>
      <c r="H5" s="144"/>
      <c r="I5" s="46"/>
      <c r="J5" s="46"/>
    </row>
    <row r="6" spans="1:11" ht="50.4" x14ac:dyDescent="0.3">
      <c r="A6" s="20">
        <f>A5+1</f>
        <v>2</v>
      </c>
      <c r="B6" s="104" t="s">
        <v>391</v>
      </c>
      <c r="C6" s="144">
        <v>25</v>
      </c>
      <c r="D6" s="144" t="s">
        <v>218</v>
      </c>
      <c r="E6" s="144" t="s">
        <v>178</v>
      </c>
      <c r="F6" s="144">
        <v>0</v>
      </c>
      <c r="G6" s="144">
        <f t="shared" si="0"/>
        <v>25</v>
      </c>
      <c r="H6" s="144" t="s">
        <v>301</v>
      </c>
      <c r="I6" s="46"/>
      <c r="J6" s="46"/>
    </row>
    <row r="7" spans="1:11" s="95" customFormat="1" ht="33.6" x14ac:dyDescent="0.3">
      <c r="A7" s="20">
        <f t="shared" ref="A7:A26" si="1">A6+1</f>
        <v>3</v>
      </c>
      <c r="B7" s="105" t="s">
        <v>262</v>
      </c>
      <c r="C7" s="78">
        <v>5</v>
      </c>
      <c r="D7" s="78" t="s">
        <v>219</v>
      </c>
      <c r="E7" s="78" t="s">
        <v>66</v>
      </c>
      <c r="F7" s="78">
        <v>5</v>
      </c>
      <c r="G7" s="78">
        <f t="shared" si="0"/>
        <v>0</v>
      </c>
      <c r="H7" s="78"/>
      <c r="I7" s="103"/>
      <c r="J7" s="46"/>
      <c r="K7" s="32"/>
    </row>
    <row r="8" spans="1:11" ht="56.25" customHeight="1" x14ac:dyDescent="0.3">
      <c r="A8" s="20">
        <f t="shared" si="1"/>
        <v>4</v>
      </c>
      <c r="B8" s="104" t="s">
        <v>208</v>
      </c>
      <c r="C8" s="144">
        <v>2.7</v>
      </c>
      <c r="D8" s="144" t="s">
        <v>219</v>
      </c>
      <c r="E8" s="144" t="s">
        <v>204</v>
      </c>
      <c r="F8" s="144">
        <v>2.7</v>
      </c>
      <c r="G8" s="144">
        <f t="shared" si="0"/>
        <v>0</v>
      </c>
      <c r="H8" s="144"/>
      <c r="I8" s="46"/>
      <c r="J8" s="46"/>
    </row>
    <row r="9" spans="1:11" ht="67.2" x14ac:dyDescent="0.3">
      <c r="A9" s="20">
        <f t="shared" si="1"/>
        <v>5</v>
      </c>
      <c r="B9" s="104" t="s">
        <v>214</v>
      </c>
      <c r="C9" s="144">
        <v>4</v>
      </c>
      <c r="D9" s="144" t="s">
        <v>219</v>
      </c>
      <c r="E9" s="144" t="s">
        <v>204</v>
      </c>
      <c r="F9" s="144">
        <v>4</v>
      </c>
      <c r="G9" s="144">
        <f t="shared" si="0"/>
        <v>0</v>
      </c>
      <c r="H9" s="144" t="s">
        <v>301</v>
      </c>
      <c r="I9" s="46"/>
      <c r="J9" s="46"/>
    </row>
    <row r="10" spans="1:11" ht="67.2" x14ac:dyDescent="0.3">
      <c r="A10" s="20">
        <f t="shared" si="1"/>
        <v>6</v>
      </c>
      <c r="B10" s="104" t="s">
        <v>215</v>
      </c>
      <c r="C10" s="144">
        <v>3.13</v>
      </c>
      <c r="D10" s="144" t="s">
        <v>219</v>
      </c>
      <c r="E10" s="144" t="s">
        <v>204</v>
      </c>
      <c r="F10" s="144">
        <v>3.13</v>
      </c>
      <c r="G10" s="144">
        <f t="shared" si="0"/>
        <v>0</v>
      </c>
      <c r="H10" s="144" t="s">
        <v>301</v>
      </c>
      <c r="I10" s="46"/>
      <c r="J10" s="46"/>
    </row>
    <row r="11" spans="1:11" ht="67.2" x14ac:dyDescent="0.3">
      <c r="A11" s="20">
        <f t="shared" si="1"/>
        <v>7</v>
      </c>
      <c r="B11" s="104" t="s">
        <v>216</v>
      </c>
      <c r="C11" s="144">
        <v>3.13</v>
      </c>
      <c r="D11" s="144" t="s">
        <v>219</v>
      </c>
      <c r="E11" s="144" t="s">
        <v>204</v>
      </c>
      <c r="F11" s="144">
        <v>3.13</v>
      </c>
      <c r="G11" s="144">
        <f t="shared" si="0"/>
        <v>0</v>
      </c>
      <c r="H11" s="144" t="s">
        <v>301</v>
      </c>
      <c r="I11" s="46"/>
      <c r="J11" s="46"/>
    </row>
    <row r="12" spans="1:11" ht="50.4" x14ac:dyDescent="0.3">
      <c r="A12" s="20">
        <f t="shared" si="1"/>
        <v>8</v>
      </c>
      <c r="B12" s="104" t="s">
        <v>248</v>
      </c>
      <c r="C12" s="144">
        <v>9.6</v>
      </c>
      <c r="D12" s="144" t="s">
        <v>219</v>
      </c>
      <c r="E12" s="144" t="s">
        <v>66</v>
      </c>
      <c r="F12" s="144">
        <v>9.6</v>
      </c>
      <c r="G12" s="144">
        <f t="shared" si="0"/>
        <v>0</v>
      </c>
      <c r="H12" s="144"/>
      <c r="I12" s="46"/>
      <c r="J12" s="46"/>
    </row>
    <row r="13" spans="1:11" ht="56.25" customHeight="1" x14ac:dyDescent="0.3">
      <c r="A13" s="20">
        <f t="shared" si="1"/>
        <v>9</v>
      </c>
      <c r="B13" s="104" t="s">
        <v>250</v>
      </c>
      <c r="C13" s="144">
        <v>9.6</v>
      </c>
      <c r="D13" s="144" t="s">
        <v>219</v>
      </c>
      <c r="E13" s="144" t="s">
        <v>66</v>
      </c>
      <c r="F13" s="144">
        <v>9.6</v>
      </c>
      <c r="G13" s="144">
        <f>C13-F13</f>
        <v>0</v>
      </c>
      <c r="H13" s="144"/>
      <c r="I13" s="46"/>
      <c r="J13" s="46"/>
    </row>
    <row r="14" spans="1:11" ht="43.2" x14ac:dyDescent="0.3">
      <c r="A14" s="94">
        <f>A13+1</f>
        <v>10</v>
      </c>
      <c r="B14" s="106" t="s">
        <v>209</v>
      </c>
      <c r="C14" s="98">
        <v>3</v>
      </c>
      <c r="D14" s="98" t="s">
        <v>219</v>
      </c>
      <c r="E14" s="98" t="s">
        <v>178</v>
      </c>
      <c r="F14" s="98">
        <v>3</v>
      </c>
      <c r="G14" s="98">
        <f t="shared" si="0"/>
        <v>0</v>
      </c>
      <c r="H14" s="144"/>
      <c r="I14" s="98" t="s">
        <v>279</v>
      </c>
      <c r="J14" s="46"/>
    </row>
    <row r="15" spans="1:11" ht="50.4" x14ac:dyDescent="0.3">
      <c r="A15" s="20">
        <f t="shared" si="1"/>
        <v>11</v>
      </c>
      <c r="B15" s="104" t="s">
        <v>258</v>
      </c>
      <c r="C15" s="144">
        <v>2</v>
      </c>
      <c r="D15" s="144" t="s">
        <v>219</v>
      </c>
      <c r="E15" s="144" t="s">
        <v>178</v>
      </c>
      <c r="F15" s="144">
        <v>2</v>
      </c>
      <c r="G15" s="144">
        <f t="shared" si="0"/>
        <v>0</v>
      </c>
      <c r="H15" s="144"/>
      <c r="I15" s="46"/>
      <c r="J15" s="46"/>
    </row>
    <row r="16" spans="1:11" ht="41.25" customHeight="1" x14ac:dyDescent="0.3">
      <c r="A16" s="20">
        <f t="shared" si="1"/>
        <v>12</v>
      </c>
      <c r="B16" s="104" t="s">
        <v>249</v>
      </c>
      <c r="C16" s="144">
        <v>3</v>
      </c>
      <c r="D16" s="144" t="s">
        <v>219</v>
      </c>
      <c r="E16" s="144" t="s">
        <v>178</v>
      </c>
      <c r="F16" s="144">
        <v>3</v>
      </c>
      <c r="G16" s="144">
        <f t="shared" si="0"/>
        <v>0</v>
      </c>
      <c r="H16" s="144"/>
      <c r="I16" s="46"/>
      <c r="J16" s="46"/>
    </row>
    <row r="17" spans="1:10" ht="33.6" x14ac:dyDescent="0.3">
      <c r="A17" s="20">
        <f t="shared" si="1"/>
        <v>13</v>
      </c>
      <c r="B17" s="104" t="s">
        <v>210</v>
      </c>
      <c r="C17" s="144">
        <v>2.5</v>
      </c>
      <c r="D17" s="144" t="s">
        <v>219</v>
      </c>
      <c r="E17" s="144" t="s">
        <v>178</v>
      </c>
      <c r="F17" s="144">
        <v>2.5</v>
      </c>
      <c r="G17" s="144">
        <f t="shared" si="0"/>
        <v>0</v>
      </c>
      <c r="H17" s="144"/>
      <c r="I17" s="46"/>
      <c r="J17" s="46"/>
    </row>
    <row r="18" spans="1:10" ht="38.25" customHeight="1" x14ac:dyDescent="0.3">
      <c r="A18" s="20">
        <f t="shared" si="1"/>
        <v>14</v>
      </c>
      <c r="B18" s="104" t="s">
        <v>211</v>
      </c>
      <c r="C18" s="144">
        <v>2.5</v>
      </c>
      <c r="D18" s="144" t="s">
        <v>219</v>
      </c>
      <c r="E18" s="144" t="s">
        <v>178</v>
      </c>
      <c r="F18" s="144">
        <v>2.5</v>
      </c>
      <c r="G18" s="144">
        <f t="shared" si="0"/>
        <v>0</v>
      </c>
      <c r="H18" s="144"/>
      <c r="I18" s="46"/>
      <c r="J18" s="46"/>
    </row>
    <row r="19" spans="1:10" ht="43.2" x14ac:dyDescent="0.3">
      <c r="A19" s="20">
        <f t="shared" si="1"/>
        <v>15</v>
      </c>
      <c r="B19" s="107" t="s">
        <v>212</v>
      </c>
      <c r="C19" s="144">
        <v>2.5</v>
      </c>
      <c r="D19" s="144" t="s">
        <v>219</v>
      </c>
      <c r="E19" s="144" t="s">
        <v>66</v>
      </c>
      <c r="F19" s="144">
        <v>2.5</v>
      </c>
      <c r="G19" s="144">
        <f t="shared" si="0"/>
        <v>0</v>
      </c>
      <c r="H19" s="144"/>
      <c r="I19" s="46"/>
      <c r="J19" s="46"/>
    </row>
    <row r="20" spans="1:10" ht="36.75" customHeight="1" x14ac:dyDescent="0.3">
      <c r="A20" s="20">
        <f t="shared" si="1"/>
        <v>16</v>
      </c>
      <c r="B20" s="104" t="s">
        <v>213</v>
      </c>
      <c r="C20" s="144">
        <v>50</v>
      </c>
      <c r="D20" s="144" t="s">
        <v>219</v>
      </c>
      <c r="E20" s="144" t="s">
        <v>66</v>
      </c>
      <c r="F20" s="144">
        <v>50</v>
      </c>
      <c r="G20" s="144">
        <f>C20-F20</f>
        <v>0</v>
      </c>
      <c r="H20" s="144"/>
      <c r="I20" s="46"/>
      <c r="J20" s="46"/>
    </row>
    <row r="21" spans="1:10" ht="28.8" x14ac:dyDescent="0.3">
      <c r="A21" s="20">
        <f t="shared" si="1"/>
        <v>17</v>
      </c>
      <c r="B21" s="107" t="s">
        <v>255</v>
      </c>
      <c r="C21" s="144">
        <v>20</v>
      </c>
      <c r="D21" s="144" t="s">
        <v>219</v>
      </c>
      <c r="E21" s="144" t="s">
        <v>66</v>
      </c>
      <c r="F21" s="144">
        <v>20</v>
      </c>
      <c r="G21" s="144">
        <f>C21-F21</f>
        <v>0</v>
      </c>
      <c r="H21" s="144"/>
      <c r="I21" s="46"/>
      <c r="J21" s="46"/>
    </row>
    <row r="22" spans="1:10" ht="30" customHeight="1" x14ac:dyDescent="0.3">
      <c r="A22" s="20">
        <f t="shared" si="1"/>
        <v>18</v>
      </c>
      <c r="B22" s="104" t="s">
        <v>220</v>
      </c>
      <c r="C22" s="144">
        <v>100</v>
      </c>
      <c r="D22" s="144" t="s">
        <v>219</v>
      </c>
      <c r="E22" s="144" t="s">
        <v>66</v>
      </c>
      <c r="F22" s="144">
        <v>100</v>
      </c>
      <c r="G22" s="144">
        <f t="shared" ref="G22:G38" si="2">C22-F22</f>
        <v>0</v>
      </c>
      <c r="H22" s="144"/>
      <c r="I22" s="46"/>
      <c r="J22" s="46"/>
    </row>
    <row r="23" spans="1:10" ht="27" customHeight="1" x14ac:dyDescent="0.3">
      <c r="A23" s="20">
        <f t="shared" si="1"/>
        <v>19</v>
      </c>
      <c r="B23" s="108" t="s">
        <v>221</v>
      </c>
      <c r="C23" s="144">
        <v>2.7</v>
      </c>
      <c r="D23" s="144" t="s">
        <v>219</v>
      </c>
      <c r="E23" s="144" t="s">
        <v>204</v>
      </c>
      <c r="F23" s="144">
        <v>2.7</v>
      </c>
      <c r="G23" s="144">
        <f t="shared" si="2"/>
        <v>0</v>
      </c>
      <c r="H23" s="144"/>
      <c r="I23" s="46"/>
      <c r="J23" s="46"/>
    </row>
    <row r="24" spans="1:10" ht="50.4" x14ac:dyDescent="0.3">
      <c r="A24" s="20">
        <f t="shared" si="1"/>
        <v>20</v>
      </c>
      <c r="B24" s="104" t="s">
        <v>222</v>
      </c>
      <c r="C24" s="144">
        <v>10</v>
      </c>
      <c r="D24" s="144" t="s">
        <v>219</v>
      </c>
      <c r="E24" s="144" t="s">
        <v>66</v>
      </c>
      <c r="F24" s="144">
        <v>10</v>
      </c>
      <c r="G24" s="144">
        <f t="shared" si="2"/>
        <v>0</v>
      </c>
      <c r="H24" s="144"/>
      <c r="I24" s="46"/>
      <c r="J24" s="46"/>
    </row>
    <row r="25" spans="1:10" ht="41.4" x14ac:dyDescent="0.3">
      <c r="A25" s="20">
        <f t="shared" si="1"/>
        <v>21</v>
      </c>
      <c r="B25" s="108" t="s">
        <v>283</v>
      </c>
      <c r="C25" s="144">
        <v>10</v>
      </c>
      <c r="D25" s="144" t="s">
        <v>219</v>
      </c>
      <c r="E25" s="144" t="s">
        <v>239</v>
      </c>
      <c r="F25" s="144">
        <v>10</v>
      </c>
      <c r="G25" s="144">
        <f t="shared" si="2"/>
        <v>0</v>
      </c>
      <c r="H25" s="144"/>
      <c r="I25" s="46"/>
      <c r="J25" s="46" t="s">
        <v>284</v>
      </c>
    </row>
    <row r="26" spans="1:10" ht="33.6" x14ac:dyDescent="0.3">
      <c r="A26" s="20">
        <f t="shared" si="1"/>
        <v>22</v>
      </c>
      <c r="B26" s="104" t="s">
        <v>259</v>
      </c>
      <c r="C26" s="144">
        <v>10</v>
      </c>
      <c r="D26" s="144" t="s">
        <v>219</v>
      </c>
      <c r="E26" s="144" t="s">
        <v>66</v>
      </c>
      <c r="F26" s="144">
        <v>10</v>
      </c>
      <c r="G26" s="144">
        <f t="shared" si="2"/>
        <v>0</v>
      </c>
      <c r="H26" s="144"/>
      <c r="I26" s="46"/>
      <c r="J26" s="46"/>
    </row>
    <row r="27" spans="1:10" ht="18.600000000000001" x14ac:dyDescent="0.3">
      <c r="A27" s="20">
        <v>23</v>
      </c>
      <c r="B27" s="104" t="s">
        <v>260</v>
      </c>
      <c r="C27" s="144">
        <v>2.5</v>
      </c>
      <c r="D27" s="144" t="s">
        <v>219</v>
      </c>
      <c r="E27" s="144" t="s">
        <v>66</v>
      </c>
      <c r="F27" s="144">
        <v>2.5</v>
      </c>
      <c r="G27" s="144">
        <f t="shared" si="2"/>
        <v>0</v>
      </c>
      <c r="H27" s="144"/>
      <c r="I27" s="46"/>
      <c r="J27" s="46"/>
    </row>
    <row r="28" spans="1:10" ht="27.6" x14ac:dyDescent="0.3">
      <c r="A28" s="20">
        <v>24</v>
      </c>
      <c r="B28" s="108" t="s">
        <v>223</v>
      </c>
      <c r="C28" s="144">
        <v>25</v>
      </c>
      <c r="D28" s="144" t="s">
        <v>219</v>
      </c>
      <c r="E28" s="144" t="s">
        <v>178</v>
      </c>
      <c r="F28" s="144">
        <v>25</v>
      </c>
      <c r="G28" s="144">
        <f t="shared" si="2"/>
        <v>0</v>
      </c>
      <c r="H28" s="144"/>
      <c r="I28" s="46"/>
      <c r="J28" s="46"/>
    </row>
    <row r="29" spans="1:10" ht="41.4" x14ac:dyDescent="0.3">
      <c r="A29" s="20">
        <f>A28+1</f>
        <v>25</v>
      </c>
      <c r="B29" s="108" t="s">
        <v>240</v>
      </c>
      <c r="C29" s="144">
        <v>100</v>
      </c>
      <c r="D29" s="144" t="s">
        <v>218</v>
      </c>
      <c r="E29" s="144" t="s">
        <v>178</v>
      </c>
      <c r="F29" s="144">
        <v>0</v>
      </c>
      <c r="G29" s="144">
        <f t="shared" si="2"/>
        <v>100</v>
      </c>
      <c r="H29" s="144"/>
      <c r="I29" s="46"/>
      <c r="J29" s="46"/>
    </row>
    <row r="30" spans="1:10" ht="50.4" x14ac:dyDescent="0.3">
      <c r="A30" s="20">
        <f>A29+1</f>
        <v>26</v>
      </c>
      <c r="B30" s="104" t="s">
        <v>271</v>
      </c>
      <c r="C30" s="144">
        <v>15</v>
      </c>
      <c r="D30" s="144" t="s">
        <v>219</v>
      </c>
      <c r="E30" s="144" t="s">
        <v>178</v>
      </c>
      <c r="F30" s="144">
        <v>15</v>
      </c>
      <c r="G30" s="144">
        <f t="shared" si="2"/>
        <v>0</v>
      </c>
      <c r="H30" s="144"/>
      <c r="I30" s="46"/>
      <c r="J30" s="46"/>
    </row>
    <row r="31" spans="1:10" ht="67.2" x14ac:dyDescent="0.3">
      <c r="A31" s="20">
        <f>A30+1</f>
        <v>27</v>
      </c>
      <c r="B31" s="104" t="s">
        <v>241</v>
      </c>
      <c r="C31" s="144">
        <v>10</v>
      </c>
      <c r="D31" s="144" t="s">
        <v>219</v>
      </c>
      <c r="E31" s="144" t="s">
        <v>178</v>
      </c>
      <c r="F31" s="144">
        <v>10</v>
      </c>
      <c r="G31" s="144">
        <f t="shared" si="2"/>
        <v>0</v>
      </c>
      <c r="H31" s="144"/>
      <c r="I31" s="46"/>
      <c r="J31" s="46"/>
    </row>
    <row r="32" spans="1:10" ht="41.4" x14ac:dyDescent="0.3">
      <c r="A32" s="20">
        <v>28</v>
      </c>
      <c r="B32" s="108" t="s">
        <v>252</v>
      </c>
      <c r="C32" s="144">
        <v>12</v>
      </c>
      <c r="D32" s="144" t="s">
        <v>219</v>
      </c>
      <c r="E32" s="144" t="s">
        <v>66</v>
      </c>
      <c r="F32" s="144">
        <v>12</v>
      </c>
      <c r="G32" s="144">
        <f t="shared" si="2"/>
        <v>0</v>
      </c>
      <c r="H32" s="144"/>
      <c r="I32" s="46"/>
      <c r="J32" s="46"/>
    </row>
    <row r="33" spans="1:11" ht="27.6" x14ac:dyDescent="0.3">
      <c r="A33" s="20">
        <f>A32+1</f>
        <v>29</v>
      </c>
      <c r="B33" s="108" t="s">
        <v>245</v>
      </c>
      <c r="C33" s="144">
        <v>12.5</v>
      </c>
      <c r="D33" s="144" t="s">
        <v>219</v>
      </c>
      <c r="E33" s="144" t="s">
        <v>66</v>
      </c>
      <c r="F33" s="144">
        <v>12.5</v>
      </c>
      <c r="G33" s="144">
        <f t="shared" si="2"/>
        <v>0</v>
      </c>
      <c r="H33" s="144"/>
      <c r="I33" s="46"/>
      <c r="J33" s="46"/>
    </row>
    <row r="34" spans="1:11" ht="41.4" x14ac:dyDescent="0.3">
      <c r="A34" s="20">
        <f>A33+1</f>
        <v>30</v>
      </c>
      <c r="B34" s="108" t="s">
        <v>244</v>
      </c>
      <c r="C34" s="144">
        <v>15</v>
      </c>
      <c r="D34" s="144" t="s">
        <v>219</v>
      </c>
      <c r="E34" s="144" t="s">
        <v>66</v>
      </c>
      <c r="F34" s="144">
        <v>15</v>
      </c>
      <c r="G34" s="144">
        <f t="shared" si="2"/>
        <v>0</v>
      </c>
      <c r="H34" s="144"/>
      <c r="I34" s="46"/>
      <c r="J34" s="46"/>
    </row>
    <row r="35" spans="1:11" ht="55.2" x14ac:dyDescent="0.3">
      <c r="A35" s="20">
        <f>A34+1</f>
        <v>31</v>
      </c>
      <c r="B35" s="109" t="s">
        <v>253</v>
      </c>
      <c r="C35" s="144">
        <v>10</v>
      </c>
      <c r="D35" s="144" t="s">
        <v>219</v>
      </c>
      <c r="E35" s="144" t="s">
        <v>66</v>
      </c>
      <c r="F35" s="144">
        <v>10</v>
      </c>
      <c r="G35" s="144">
        <f t="shared" si="2"/>
        <v>0</v>
      </c>
      <c r="H35" s="144"/>
      <c r="I35" s="46"/>
      <c r="J35" s="46"/>
    </row>
    <row r="36" spans="1:11" ht="37.200000000000003" x14ac:dyDescent="0.3">
      <c r="A36" s="20">
        <v>32</v>
      </c>
      <c r="B36" s="104" t="s">
        <v>254</v>
      </c>
      <c r="C36" s="144">
        <v>10</v>
      </c>
      <c r="D36" s="144" t="s">
        <v>261</v>
      </c>
      <c r="E36" s="144" t="s">
        <v>178</v>
      </c>
      <c r="F36" s="144">
        <v>5</v>
      </c>
      <c r="G36" s="144">
        <f t="shared" si="2"/>
        <v>5</v>
      </c>
      <c r="H36" s="144"/>
      <c r="I36" s="46"/>
      <c r="J36" s="46"/>
    </row>
    <row r="37" spans="1:11" ht="37.200000000000003" x14ac:dyDescent="0.3">
      <c r="A37" s="20">
        <v>33</v>
      </c>
      <c r="B37" s="104" t="s">
        <v>270</v>
      </c>
      <c r="C37" s="144">
        <v>25</v>
      </c>
      <c r="D37" s="144" t="s">
        <v>219</v>
      </c>
      <c r="E37" s="144" t="s">
        <v>66</v>
      </c>
      <c r="F37" s="144">
        <v>25</v>
      </c>
      <c r="G37" s="144">
        <f t="shared" si="2"/>
        <v>0</v>
      </c>
      <c r="H37" s="144"/>
      <c r="I37" s="46"/>
      <c r="J37" s="46" t="s">
        <v>263</v>
      </c>
    </row>
    <row r="38" spans="1:11" ht="37.200000000000003" x14ac:dyDescent="0.3">
      <c r="A38" s="20"/>
      <c r="B38" s="108" t="s">
        <v>256</v>
      </c>
      <c r="C38" s="144">
        <v>10</v>
      </c>
      <c r="D38" s="144" t="s">
        <v>261</v>
      </c>
      <c r="E38" s="144"/>
      <c r="F38" s="144">
        <v>0</v>
      </c>
      <c r="G38" s="144">
        <f t="shared" si="2"/>
        <v>10</v>
      </c>
      <c r="H38" s="144"/>
      <c r="I38" s="46"/>
      <c r="J38" s="46"/>
    </row>
    <row r="39" spans="1:11" s="7" customFormat="1" ht="18.600000000000001" x14ac:dyDescent="0.3">
      <c r="A39" s="20"/>
      <c r="B39" s="68" t="s">
        <v>224</v>
      </c>
      <c r="C39" s="144">
        <f>SUBTOTAL(9,C5:C38)</f>
        <v>530.39</v>
      </c>
      <c r="D39" s="96">
        <f>SUBTOTAL(3,D5:D38)</f>
        <v>34</v>
      </c>
      <c r="E39" s="96">
        <f>SUBTOTAL(3,E5:E37)</f>
        <v>33</v>
      </c>
      <c r="F39" s="144">
        <f>SUBTOTAL(9,F5:F38)</f>
        <v>390.39</v>
      </c>
      <c r="G39" s="144">
        <f>SUBTOTAL(9,G5:G38)</f>
        <v>140</v>
      </c>
      <c r="H39" s="144"/>
      <c r="I39" s="97"/>
      <c r="J39" s="97"/>
    </row>
    <row r="40" spans="1:11" s="7" customFormat="1" ht="9.75" customHeight="1" x14ac:dyDescent="0.3">
      <c r="A40" s="6"/>
      <c r="B40" s="23"/>
      <c r="D40" s="18"/>
      <c r="H40" s="6"/>
      <c r="K40" s="15"/>
    </row>
    <row r="41" spans="1:11" s="7" customFormat="1" ht="15.75" customHeight="1" x14ac:dyDescent="0.3">
      <c r="A41" s="6"/>
      <c r="B41" s="197" t="s">
        <v>347</v>
      </c>
      <c r="C41" s="197"/>
      <c r="D41" s="197"/>
      <c r="H41" s="6"/>
    </row>
    <row r="42" spans="1:11" s="7" customFormat="1" ht="16.5" customHeight="1" x14ac:dyDescent="0.3">
      <c r="A42" s="6"/>
      <c r="B42" s="21" t="s">
        <v>344</v>
      </c>
      <c r="C42" s="101">
        <v>33</v>
      </c>
      <c r="D42" s="102">
        <v>520.39</v>
      </c>
      <c r="E42" s="10"/>
      <c r="F42" s="28"/>
      <c r="G42" s="15"/>
      <c r="H42" s="6"/>
    </row>
    <row r="43" spans="1:11" s="7" customFormat="1" ht="17.25" customHeight="1" x14ac:dyDescent="0.3">
      <c r="A43" s="6"/>
      <c r="B43" s="21" t="s">
        <v>345</v>
      </c>
      <c r="C43" s="101">
        <v>30</v>
      </c>
      <c r="D43" s="102">
        <v>385.39</v>
      </c>
      <c r="E43" s="10"/>
      <c r="F43" s="28"/>
      <c r="G43" s="15"/>
      <c r="H43" s="6"/>
    </row>
    <row r="44" spans="1:11" s="7" customFormat="1" ht="18" customHeight="1" x14ac:dyDescent="0.3">
      <c r="A44" s="6"/>
      <c r="B44" s="21" t="s">
        <v>346</v>
      </c>
      <c r="C44" s="101">
        <v>3</v>
      </c>
      <c r="D44" s="102">
        <v>135</v>
      </c>
      <c r="E44" s="10"/>
      <c r="F44" s="28"/>
      <c r="G44" s="15"/>
      <c r="H44" s="6"/>
    </row>
    <row r="45" spans="1:11" s="7" customFormat="1" x14ac:dyDescent="0.3">
      <c r="A45" s="6"/>
      <c r="B45" s="23"/>
      <c r="D45" s="18"/>
      <c r="E45" s="10"/>
      <c r="F45" s="28"/>
      <c r="G45" s="15"/>
      <c r="H45" s="6"/>
    </row>
    <row r="46" spans="1:11" s="7" customFormat="1" x14ac:dyDescent="0.3">
      <c r="A46" s="6"/>
      <c r="B46" s="23"/>
      <c r="D46" s="18"/>
      <c r="E46" s="10"/>
      <c r="F46" s="28"/>
      <c r="G46" s="15"/>
      <c r="H46" s="6"/>
    </row>
    <row r="47" spans="1:11" s="7" customFormat="1" x14ac:dyDescent="0.3">
      <c r="A47" s="6"/>
      <c r="B47" s="23"/>
      <c r="D47" s="18"/>
      <c r="E47" s="10"/>
      <c r="F47" s="28"/>
      <c r="G47" s="15"/>
      <c r="H47" s="6"/>
    </row>
    <row r="48" spans="1:11" s="7" customFormat="1" x14ac:dyDescent="0.3">
      <c r="A48" s="6"/>
      <c r="B48" s="23"/>
      <c r="D48" s="18"/>
      <c r="E48" s="10"/>
      <c r="F48" s="28"/>
      <c r="G48" s="15"/>
      <c r="H48" s="6"/>
    </row>
    <row r="49" spans="1:8" s="7" customFormat="1" x14ac:dyDescent="0.3">
      <c r="A49" s="6"/>
      <c r="B49" s="23"/>
      <c r="D49" s="18"/>
      <c r="E49" s="10"/>
      <c r="F49" s="28"/>
      <c r="G49" s="15"/>
      <c r="H49" s="6"/>
    </row>
    <row r="50" spans="1:8" s="7" customFormat="1" x14ac:dyDescent="0.3">
      <c r="A50" s="6"/>
      <c r="B50" s="23"/>
      <c r="D50" s="18"/>
      <c r="E50" s="10"/>
      <c r="F50" s="28"/>
      <c r="G50" s="15"/>
      <c r="H50" s="6"/>
    </row>
    <row r="51" spans="1:8" s="7" customFormat="1" x14ac:dyDescent="0.3">
      <c r="A51" s="6"/>
      <c r="B51" s="23"/>
      <c r="D51" s="19"/>
      <c r="E51" s="10"/>
      <c r="F51" s="28"/>
      <c r="G51" s="15"/>
      <c r="H51" s="6"/>
    </row>
    <row r="52" spans="1:8" s="7" customFormat="1" x14ac:dyDescent="0.3">
      <c r="A52" s="6"/>
      <c r="B52" s="23"/>
      <c r="D52" s="19"/>
      <c r="E52" s="10"/>
      <c r="F52" s="28"/>
      <c r="G52" s="15"/>
      <c r="H52" s="6"/>
    </row>
    <row r="53" spans="1:8" s="7" customFormat="1" x14ac:dyDescent="0.3">
      <c r="A53" s="6"/>
      <c r="B53" s="23"/>
      <c r="D53" s="19"/>
      <c r="E53" s="10"/>
      <c r="F53" s="28"/>
      <c r="G53" s="15"/>
      <c r="H53" s="6"/>
    </row>
    <row r="54" spans="1:8" s="7" customFormat="1" x14ac:dyDescent="0.3">
      <c r="A54" s="6"/>
      <c r="B54" s="23"/>
      <c r="D54" s="19"/>
      <c r="E54" s="10"/>
      <c r="F54" s="28"/>
      <c r="G54" s="15"/>
      <c r="H54" s="6"/>
    </row>
    <row r="55" spans="1:8" s="7" customFormat="1" x14ac:dyDescent="0.3">
      <c r="A55" s="6"/>
      <c r="B55" s="23"/>
      <c r="D55" s="19"/>
      <c r="E55" s="10"/>
      <c r="F55" s="28"/>
      <c r="G55" s="15"/>
      <c r="H55" s="6"/>
    </row>
    <row r="56" spans="1:8" s="7" customFormat="1" x14ac:dyDescent="0.3">
      <c r="A56" s="6"/>
      <c r="B56" s="23"/>
      <c r="D56" s="19"/>
      <c r="E56" s="10"/>
      <c r="F56" s="28"/>
      <c r="G56" s="15"/>
      <c r="H56" s="6"/>
    </row>
    <row r="57" spans="1:8" s="7" customFormat="1" x14ac:dyDescent="0.3">
      <c r="A57" s="6"/>
      <c r="B57" s="23"/>
      <c r="D57" s="19"/>
      <c r="E57" s="10"/>
      <c r="F57" s="28"/>
      <c r="G57" s="15"/>
      <c r="H57" s="6"/>
    </row>
    <row r="58" spans="1:8" s="7" customFormat="1" x14ac:dyDescent="0.3">
      <c r="A58" s="6"/>
      <c r="B58" s="23"/>
      <c r="D58" s="19"/>
      <c r="E58" s="10"/>
      <c r="F58" s="28"/>
      <c r="G58" s="15"/>
      <c r="H58" s="6"/>
    </row>
    <row r="59" spans="1:8" s="7" customFormat="1" x14ac:dyDescent="0.3">
      <c r="A59" s="6"/>
      <c r="B59" s="23"/>
      <c r="D59" s="19"/>
      <c r="E59" s="10"/>
      <c r="F59" s="28"/>
      <c r="G59" s="15"/>
      <c r="H59" s="6"/>
    </row>
    <row r="60" spans="1:8" s="7" customFormat="1" x14ac:dyDescent="0.3">
      <c r="A60" s="6"/>
      <c r="B60" s="23"/>
      <c r="D60" s="19"/>
      <c r="E60" s="10"/>
      <c r="F60" s="28"/>
      <c r="G60" s="15"/>
      <c r="H60" s="6"/>
    </row>
    <row r="61" spans="1:8" s="7" customFormat="1" x14ac:dyDescent="0.3">
      <c r="A61" s="6"/>
      <c r="B61" s="23"/>
      <c r="D61" s="19"/>
      <c r="E61" s="10"/>
      <c r="F61" s="28"/>
      <c r="G61" s="15"/>
      <c r="H61" s="6"/>
    </row>
    <row r="62" spans="1:8" s="7" customFormat="1" x14ac:dyDescent="0.3">
      <c r="A62" s="6"/>
      <c r="B62" s="23"/>
      <c r="D62" s="19"/>
      <c r="E62" s="10"/>
      <c r="F62" s="28"/>
      <c r="G62" s="15"/>
      <c r="H62" s="6"/>
    </row>
    <row r="63" spans="1:8" s="7" customFormat="1" x14ac:dyDescent="0.3">
      <c r="A63" s="6"/>
      <c r="B63" s="23"/>
      <c r="D63" s="19"/>
      <c r="E63" s="10"/>
      <c r="F63" s="28"/>
      <c r="G63" s="15"/>
      <c r="H63" s="6"/>
    </row>
    <row r="64" spans="1:8" s="7" customFormat="1" x14ac:dyDescent="0.3">
      <c r="A64" s="6"/>
      <c r="B64" s="23"/>
      <c r="D64" s="19"/>
      <c r="E64" s="10"/>
      <c r="F64" s="28"/>
      <c r="G64" s="15"/>
      <c r="H64" s="6"/>
    </row>
    <row r="65" spans="1:8" s="7" customFormat="1" x14ac:dyDescent="0.3">
      <c r="A65" s="6"/>
      <c r="B65" s="23"/>
      <c r="D65" s="19"/>
      <c r="E65" s="10"/>
      <c r="F65" s="28"/>
      <c r="G65" s="15"/>
      <c r="H65" s="6"/>
    </row>
    <row r="66" spans="1:8" s="7" customFormat="1" x14ac:dyDescent="0.3">
      <c r="A66" s="6"/>
      <c r="B66" s="23"/>
      <c r="D66" s="19"/>
      <c r="E66" s="10"/>
      <c r="F66" s="28"/>
      <c r="G66" s="15"/>
      <c r="H66" s="6"/>
    </row>
    <row r="67" spans="1:8" s="7" customFormat="1" x14ac:dyDescent="0.3">
      <c r="A67" s="6"/>
      <c r="B67" s="23"/>
      <c r="D67" s="19"/>
      <c r="E67" s="10"/>
      <c r="F67" s="28"/>
      <c r="G67" s="15"/>
      <c r="H67" s="6"/>
    </row>
    <row r="68" spans="1:8" s="7" customFormat="1" x14ac:dyDescent="0.3">
      <c r="A68" s="6"/>
      <c r="B68" s="23"/>
      <c r="D68" s="19"/>
      <c r="E68" s="10"/>
      <c r="F68" s="28"/>
      <c r="G68" s="15"/>
      <c r="H68" s="6"/>
    </row>
    <row r="69" spans="1:8" s="7" customFormat="1" x14ac:dyDescent="0.3">
      <c r="A69" s="6"/>
      <c r="B69" s="23"/>
      <c r="D69" s="19"/>
      <c r="E69" s="10"/>
      <c r="F69" s="28"/>
      <c r="G69" s="15"/>
      <c r="H69" s="6"/>
    </row>
    <row r="70" spans="1:8" s="7" customFormat="1" x14ac:dyDescent="0.3">
      <c r="A70" s="6"/>
      <c r="B70" s="23"/>
      <c r="D70" s="19"/>
      <c r="E70" s="10"/>
      <c r="F70" s="28"/>
      <c r="G70" s="15"/>
      <c r="H70" s="6"/>
    </row>
    <row r="71" spans="1:8" s="7" customFormat="1" x14ac:dyDescent="0.3">
      <c r="A71" s="6"/>
      <c r="B71" s="23"/>
      <c r="D71" s="19"/>
      <c r="E71" s="10"/>
      <c r="F71" s="28"/>
      <c r="G71" s="15"/>
      <c r="H71" s="6"/>
    </row>
    <row r="72" spans="1:8" s="7" customFormat="1" x14ac:dyDescent="0.3">
      <c r="A72" s="6"/>
      <c r="B72" s="23"/>
      <c r="D72" s="19"/>
      <c r="E72" s="10"/>
      <c r="F72" s="28"/>
      <c r="G72" s="15"/>
      <c r="H72" s="6"/>
    </row>
    <row r="73" spans="1:8" s="7" customFormat="1" x14ac:dyDescent="0.3">
      <c r="A73" s="6"/>
      <c r="B73" s="23"/>
      <c r="D73" s="19"/>
      <c r="E73" s="10"/>
      <c r="F73" s="28"/>
      <c r="G73" s="15"/>
      <c r="H73" s="6"/>
    </row>
    <row r="74" spans="1:8" s="7" customFormat="1" x14ac:dyDescent="0.3">
      <c r="A74" s="6"/>
      <c r="B74" s="23"/>
      <c r="D74" s="19"/>
      <c r="E74" s="10"/>
      <c r="F74" s="28"/>
      <c r="G74" s="15"/>
      <c r="H74" s="6"/>
    </row>
    <row r="75" spans="1:8" s="7" customFormat="1" x14ac:dyDescent="0.3">
      <c r="A75" s="6"/>
      <c r="B75" s="23"/>
      <c r="D75" s="19"/>
      <c r="E75" s="10"/>
      <c r="F75" s="28"/>
      <c r="G75" s="15"/>
      <c r="H75" s="6"/>
    </row>
    <row r="76" spans="1:8" s="7" customFormat="1" x14ac:dyDescent="0.3">
      <c r="A76" s="6"/>
      <c r="B76" s="23"/>
      <c r="D76" s="19"/>
      <c r="E76" s="10"/>
      <c r="F76" s="28"/>
      <c r="G76" s="15"/>
      <c r="H76" s="6"/>
    </row>
    <row r="77" spans="1:8" s="7" customFormat="1" x14ac:dyDescent="0.3">
      <c r="A77" s="6"/>
      <c r="B77" s="23"/>
      <c r="D77" s="19"/>
      <c r="E77" s="10"/>
      <c r="F77" s="28"/>
      <c r="G77" s="15"/>
      <c r="H77" s="6"/>
    </row>
    <row r="78" spans="1:8" s="7" customFormat="1" x14ac:dyDescent="0.3">
      <c r="A78" s="6"/>
      <c r="B78" s="23"/>
      <c r="D78" s="19"/>
      <c r="E78" s="10"/>
      <c r="F78" s="28"/>
      <c r="G78" s="15"/>
      <c r="H78" s="6"/>
    </row>
    <row r="79" spans="1:8" s="7" customFormat="1" x14ac:dyDescent="0.3">
      <c r="A79" s="6"/>
      <c r="B79" s="23"/>
      <c r="D79" s="19"/>
      <c r="E79" s="10"/>
      <c r="F79" s="28"/>
      <c r="G79" s="15"/>
      <c r="H79" s="6"/>
    </row>
    <row r="80" spans="1:8" s="7" customFormat="1" x14ac:dyDescent="0.3">
      <c r="A80" s="6"/>
      <c r="B80" s="23"/>
      <c r="D80" s="19"/>
      <c r="E80" s="10"/>
      <c r="F80" s="28"/>
      <c r="G80" s="15"/>
      <c r="H80" s="6"/>
    </row>
    <row r="81" spans="1:8" s="7" customFormat="1" x14ac:dyDescent="0.3">
      <c r="A81" s="6"/>
      <c r="B81" s="23"/>
      <c r="D81" s="19"/>
      <c r="E81" s="10"/>
      <c r="F81" s="28"/>
      <c r="G81" s="15"/>
      <c r="H81" s="6"/>
    </row>
    <row r="82" spans="1:8" s="7" customFormat="1" x14ac:dyDescent="0.3">
      <c r="A82" s="6"/>
      <c r="B82" s="23"/>
      <c r="D82" s="19"/>
      <c r="E82" s="10"/>
      <c r="F82" s="28"/>
      <c r="G82" s="15"/>
      <c r="H82" s="6"/>
    </row>
    <row r="83" spans="1:8" s="7" customFormat="1" x14ac:dyDescent="0.3">
      <c r="A83" s="6"/>
      <c r="B83" s="23"/>
      <c r="D83" s="19"/>
      <c r="E83" s="10"/>
      <c r="F83" s="28"/>
      <c r="G83" s="15"/>
      <c r="H83" s="6"/>
    </row>
    <row r="84" spans="1:8" s="7" customFormat="1" x14ac:dyDescent="0.3">
      <c r="A84" s="6"/>
      <c r="B84" s="23"/>
      <c r="D84" s="19"/>
      <c r="E84" s="10"/>
      <c r="F84" s="28"/>
      <c r="G84" s="15"/>
      <c r="H84" s="6"/>
    </row>
    <row r="85" spans="1:8" s="7" customFormat="1" x14ac:dyDescent="0.3">
      <c r="A85" s="6"/>
      <c r="B85" s="23"/>
      <c r="D85" s="19"/>
      <c r="E85" s="10"/>
      <c r="F85" s="28"/>
      <c r="G85" s="15"/>
      <c r="H85" s="6"/>
    </row>
    <row r="86" spans="1:8" s="7" customFormat="1" x14ac:dyDescent="0.3">
      <c r="A86" s="6"/>
      <c r="B86" s="23"/>
      <c r="D86" s="19"/>
      <c r="E86" s="10"/>
      <c r="F86" s="28"/>
      <c r="G86" s="15"/>
      <c r="H86" s="6"/>
    </row>
    <row r="87" spans="1:8" s="7" customFormat="1" x14ac:dyDescent="0.3">
      <c r="A87" s="6"/>
      <c r="B87" s="23"/>
      <c r="D87" s="19"/>
      <c r="E87" s="10"/>
      <c r="F87" s="28"/>
      <c r="G87" s="15"/>
      <c r="H87" s="6"/>
    </row>
    <row r="88" spans="1:8" s="7" customFormat="1" x14ac:dyDescent="0.3">
      <c r="A88" s="6"/>
      <c r="B88" s="23"/>
      <c r="D88" s="19"/>
      <c r="E88" s="10"/>
      <c r="F88" s="28"/>
      <c r="G88" s="15"/>
      <c r="H88" s="6"/>
    </row>
    <row r="89" spans="1:8" s="7" customFormat="1" x14ac:dyDescent="0.3">
      <c r="A89" s="6"/>
      <c r="B89" s="23"/>
      <c r="D89" s="19"/>
      <c r="E89" s="10"/>
      <c r="F89" s="28"/>
      <c r="G89" s="15"/>
      <c r="H89" s="6"/>
    </row>
    <row r="90" spans="1:8" s="7" customFormat="1" x14ac:dyDescent="0.3">
      <c r="A90" s="6"/>
      <c r="B90" s="23"/>
      <c r="D90" s="19"/>
      <c r="E90" s="10"/>
      <c r="F90" s="28"/>
      <c r="G90" s="15"/>
      <c r="H90" s="6"/>
    </row>
    <row r="91" spans="1:8" s="7" customFormat="1" x14ac:dyDescent="0.3">
      <c r="A91" s="6"/>
      <c r="B91" s="23"/>
      <c r="D91" s="19"/>
      <c r="E91" s="10"/>
      <c r="F91" s="28"/>
      <c r="G91" s="15"/>
      <c r="H91" s="6"/>
    </row>
    <row r="92" spans="1:8" s="7" customFormat="1" x14ac:dyDescent="0.3">
      <c r="A92" s="6"/>
      <c r="B92" s="23"/>
      <c r="D92" s="19"/>
      <c r="E92" s="10"/>
      <c r="F92" s="28"/>
      <c r="G92" s="15"/>
      <c r="H92" s="6"/>
    </row>
    <row r="93" spans="1:8" s="7" customFormat="1" x14ac:dyDescent="0.3">
      <c r="A93" s="6"/>
      <c r="B93" s="23"/>
      <c r="D93" s="19"/>
      <c r="E93" s="10"/>
      <c r="F93" s="28"/>
      <c r="G93" s="15"/>
      <c r="H93" s="6"/>
    </row>
    <row r="94" spans="1:8" s="7" customFormat="1" x14ac:dyDescent="0.3">
      <c r="A94" s="6"/>
      <c r="B94" s="23"/>
      <c r="D94" s="19"/>
      <c r="E94" s="10"/>
      <c r="F94" s="28"/>
      <c r="G94" s="15"/>
      <c r="H94" s="6"/>
    </row>
    <row r="95" spans="1:8" s="7" customFormat="1" x14ac:dyDescent="0.3">
      <c r="A95" s="6"/>
      <c r="B95" s="23"/>
      <c r="D95" s="19"/>
      <c r="E95" s="10"/>
      <c r="F95" s="28"/>
      <c r="G95" s="15"/>
      <c r="H95" s="6"/>
    </row>
    <row r="96" spans="1:8" s="7" customFormat="1" x14ac:dyDescent="0.3">
      <c r="A96" s="6"/>
      <c r="B96" s="23"/>
      <c r="D96" s="19"/>
      <c r="E96" s="10"/>
      <c r="F96" s="28"/>
      <c r="G96" s="15"/>
      <c r="H96" s="6"/>
    </row>
    <row r="97" spans="1:8" s="7" customFormat="1" x14ac:dyDescent="0.3">
      <c r="A97" s="6"/>
      <c r="B97" s="23"/>
      <c r="D97" s="19"/>
      <c r="E97" s="10"/>
      <c r="F97" s="28"/>
      <c r="G97" s="15"/>
      <c r="H97" s="6"/>
    </row>
    <row r="98" spans="1:8" s="7" customFormat="1" x14ac:dyDescent="0.3">
      <c r="A98" s="6"/>
      <c r="B98" s="23"/>
      <c r="D98" s="19"/>
      <c r="E98" s="10"/>
      <c r="F98" s="28"/>
      <c r="G98" s="15"/>
      <c r="H98" s="6"/>
    </row>
    <row r="99" spans="1:8" s="7" customFormat="1" x14ac:dyDescent="0.3">
      <c r="A99" s="6"/>
      <c r="B99" s="23"/>
      <c r="D99" s="19"/>
      <c r="E99" s="10"/>
      <c r="F99" s="28"/>
      <c r="G99" s="15"/>
      <c r="H99" s="6"/>
    </row>
    <row r="100" spans="1:8" s="7" customFormat="1" x14ac:dyDescent="0.3">
      <c r="A100" s="6"/>
      <c r="B100" s="23"/>
      <c r="D100" s="19"/>
      <c r="E100" s="10"/>
      <c r="F100" s="28"/>
      <c r="G100" s="15"/>
      <c r="H100" s="6"/>
    </row>
    <row r="101" spans="1:8" s="7" customFormat="1" x14ac:dyDescent="0.3">
      <c r="A101" s="6"/>
      <c r="B101" s="23"/>
      <c r="D101" s="19"/>
      <c r="E101" s="10"/>
      <c r="F101" s="28"/>
      <c r="G101" s="15"/>
      <c r="H101" s="6"/>
    </row>
    <row r="102" spans="1:8" s="7" customFormat="1" x14ac:dyDescent="0.3">
      <c r="A102" s="6"/>
      <c r="B102" s="23"/>
      <c r="D102" s="19"/>
      <c r="E102" s="10"/>
      <c r="F102" s="28"/>
      <c r="G102" s="15"/>
      <c r="H102" s="6"/>
    </row>
    <row r="103" spans="1:8" s="7" customFormat="1" x14ac:dyDescent="0.3">
      <c r="A103" s="6"/>
      <c r="B103" s="23"/>
      <c r="D103" s="19"/>
      <c r="E103" s="10"/>
      <c r="F103" s="28"/>
      <c r="G103" s="15"/>
      <c r="H103" s="6"/>
    </row>
    <row r="104" spans="1:8" s="7" customFormat="1" x14ac:dyDescent="0.3">
      <c r="A104" s="6"/>
      <c r="B104" s="23"/>
      <c r="D104" s="19"/>
      <c r="E104" s="10"/>
      <c r="F104" s="28"/>
      <c r="G104" s="15"/>
      <c r="H104" s="6"/>
    </row>
    <row r="105" spans="1:8" s="7" customFormat="1" x14ac:dyDescent="0.3">
      <c r="A105" s="6"/>
      <c r="B105" s="23"/>
      <c r="D105" s="19"/>
      <c r="E105" s="10"/>
      <c r="F105" s="28"/>
      <c r="G105" s="15"/>
      <c r="H105" s="6"/>
    </row>
    <row r="106" spans="1:8" s="7" customFormat="1" x14ac:dyDescent="0.3">
      <c r="A106" s="6"/>
      <c r="B106" s="23"/>
      <c r="D106" s="19"/>
      <c r="E106" s="10"/>
      <c r="F106" s="28"/>
      <c r="G106" s="15"/>
      <c r="H106" s="6"/>
    </row>
    <row r="107" spans="1:8" s="7" customFormat="1" x14ac:dyDescent="0.3">
      <c r="A107" s="6"/>
      <c r="B107" s="23"/>
      <c r="D107" s="19"/>
      <c r="E107" s="10"/>
      <c r="F107" s="28"/>
      <c r="G107" s="15"/>
      <c r="H107" s="6"/>
    </row>
    <row r="108" spans="1:8" s="7" customFormat="1" x14ac:dyDescent="0.3">
      <c r="A108" s="6"/>
      <c r="B108" s="23"/>
      <c r="D108" s="19"/>
      <c r="E108" s="10"/>
      <c r="F108" s="28"/>
      <c r="G108" s="15"/>
      <c r="H108" s="6"/>
    </row>
    <row r="109" spans="1:8" s="7" customFormat="1" x14ac:dyDescent="0.3">
      <c r="A109" s="6"/>
      <c r="B109" s="23"/>
      <c r="D109" s="19"/>
      <c r="E109" s="10"/>
      <c r="F109" s="28"/>
      <c r="G109" s="15"/>
      <c r="H109" s="6"/>
    </row>
    <row r="110" spans="1:8" s="7" customFormat="1" x14ac:dyDescent="0.3">
      <c r="A110" s="6"/>
      <c r="B110" s="23"/>
      <c r="D110" s="19"/>
      <c r="E110" s="10"/>
      <c r="F110" s="28"/>
      <c r="G110" s="15"/>
      <c r="H110" s="6"/>
    </row>
    <row r="111" spans="1:8" s="7" customFormat="1" x14ac:dyDescent="0.3">
      <c r="A111" s="6"/>
      <c r="B111" s="23"/>
      <c r="D111" s="19"/>
      <c r="E111" s="10"/>
      <c r="F111" s="28"/>
      <c r="G111" s="15"/>
      <c r="H111" s="6"/>
    </row>
    <row r="112" spans="1:8" s="7" customFormat="1" x14ac:dyDescent="0.3">
      <c r="A112" s="6"/>
      <c r="B112" s="23"/>
      <c r="D112" s="19"/>
      <c r="E112" s="10"/>
      <c r="F112" s="28"/>
      <c r="G112" s="15"/>
      <c r="H112" s="6"/>
    </row>
    <row r="113" spans="1:8" s="7" customFormat="1" x14ac:dyDescent="0.3">
      <c r="A113" s="6"/>
      <c r="B113" s="23"/>
      <c r="D113" s="19"/>
      <c r="E113" s="10"/>
      <c r="F113" s="28"/>
      <c r="G113" s="15"/>
      <c r="H113" s="6"/>
    </row>
    <row r="114" spans="1:8" s="7" customFormat="1" x14ac:dyDescent="0.3">
      <c r="A114" s="6"/>
      <c r="B114" s="23"/>
      <c r="D114" s="19"/>
      <c r="E114" s="10"/>
      <c r="F114" s="28"/>
      <c r="G114" s="15"/>
      <c r="H114" s="6"/>
    </row>
    <row r="115" spans="1:8" s="7" customFormat="1" x14ac:dyDescent="0.3">
      <c r="A115" s="6"/>
      <c r="B115" s="23"/>
      <c r="D115" s="19"/>
      <c r="E115" s="10"/>
      <c r="F115" s="28"/>
      <c r="G115" s="15"/>
      <c r="H115" s="6"/>
    </row>
    <row r="116" spans="1:8" s="7" customFormat="1" x14ac:dyDescent="0.3">
      <c r="A116" s="6"/>
      <c r="B116" s="23"/>
      <c r="D116" s="19"/>
      <c r="E116" s="10"/>
      <c r="F116" s="28"/>
      <c r="G116" s="15"/>
      <c r="H116" s="6"/>
    </row>
    <row r="117" spans="1:8" s="7" customFormat="1" x14ac:dyDescent="0.3">
      <c r="A117" s="6"/>
      <c r="B117" s="23"/>
      <c r="D117" s="19"/>
      <c r="E117" s="10"/>
      <c r="F117" s="28"/>
      <c r="G117" s="15"/>
      <c r="H117" s="6"/>
    </row>
    <row r="118" spans="1:8" s="7" customFormat="1" x14ac:dyDescent="0.3">
      <c r="A118" s="6"/>
      <c r="B118" s="23"/>
      <c r="D118" s="19"/>
      <c r="E118" s="10"/>
      <c r="F118" s="28"/>
      <c r="G118" s="15"/>
      <c r="H118" s="6"/>
    </row>
    <row r="119" spans="1:8" s="7" customFormat="1" x14ac:dyDescent="0.3">
      <c r="A119" s="6"/>
      <c r="B119" s="23"/>
      <c r="D119" s="19"/>
      <c r="E119" s="10"/>
      <c r="F119" s="28"/>
      <c r="G119" s="15"/>
      <c r="H119" s="6"/>
    </row>
    <row r="120" spans="1:8" s="7" customFormat="1" x14ac:dyDescent="0.3">
      <c r="A120" s="6"/>
      <c r="B120" s="23"/>
      <c r="D120" s="19"/>
      <c r="E120" s="10"/>
      <c r="F120" s="28"/>
      <c r="G120" s="15"/>
      <c r="H120" s="6"/>
    </row>
    <row r="121" spans="1:8" s="7" customFormat="1" x14ac:dyDescent="0.3">
      <c r="A121" s="6"/>
      <c r="B121" s="23"/>
      <c r="D121" s="19"/>
      <c r="E121" s="10"/>
      <c r="F121" s="28"/>
      <c r="G121" s="15"/>
      <c r="H121" s="6"/>
    </row>
    <row r="122" spans="1:8" s="7" customFormat="1" x14ac:dyDescent="0.3">
      <c r="A122" s="6"/>
      <c r="B122" s="23"/>
      <c r="D122" s="19"/>
      <c r="E122" s="10"/>
      <c r="F122" s="28"/>
      <c r="G122" s="15"/>
      <c r="H122" s="6"/>
    </row>
    <row r="123" spans="1:8" s="7" customFormat="1" x14ac:dyDescent="0.3">
      <c r="A123" s="6"/>
      <c r="B123" s="23"/>
      <c r="D123" s="19"/>
      <c r="E123" s="10"/>
      <c r="F123" s="28"/>
      <c r="G123" s="15"/>
      <c r="H123" s="6"/>
    </row>
    <row r="124" spans="1:8" s="7" customFormat="1" x14ac:dyDescent="0.3">
      <c r="A124" s="6"/>
      <c r="B124" s="23"/>
      <c r="D124" s="19"/>
      <c r="E124" s="10"/>
      <c r="F124" s="28"/>
      <c r="G124" s="15"/>
      <c r="H124" s="6"/>
    </row>
    <row r="125" spans="1:8" s="7" customFormat="1" x14ac:dyDescent="0.3">
      <c r="A125" s="6"/>
      <c r="B125" s="23"/>
      <c r="D125" s="19"/>
      <c r="E125" s="10"/>
      <c r="F125" s="28"/>
      <c r="G125" s="15"/>
      <c r="H125" s="6"/>
    </row>
    <row r="126" spans="1:8" s="7" customFormat="1" x14ac:dyDescent="0.3">
      <c r="A126" s="6"/>
      <c r="B126" s="23"/>
      <c r="D126" s="19"/>
      <c r="E126" s="10"/>
      <c r="F126" s="28"/>
      <c r="G126" s="15"/>
      <c r="H126" s="6"/>
    </row>
    <row r="127" spans="1:8" s="7" customFormat="1" x14ac:dyDescent="0.3">
      <c r="A127" s="6"/>
      <c r="B127" s="23"/>
      <c r="D127" s="19"/>
      <c r="E127" s="10"/>
      <c r="F127" s="28"/>
      <c r="G127" s="15"/>
      <c r="H127" s="6"/>
    </row>
    <row r="128" spans="1:8" s="7" customFormat="1" x14ac:dyDescent="0.3">
      <c r="A128" s="6"/>
      <c r="B128" s="23"/>
      <c r="D128" s="19"/>
      <c r="E128" s="10"/>
      <c r="F128" s="28"/>
      <c r="G128" s="15"/>
      <c r="H128" s="6"/>
    </row>
    <row r="129" spans="1:8" s="7" customFormat="1" x14ac:dyDescent="0.3">
      <c r="A129" s="6"/>
      <c r="B129" s="23"/>
      <c r="D129" s="19"/>
      <c r="E129" s="10"/>
      <c r="F129" s="28"/>
      <c r="G129" s="15"/>
      <c r="H129" s="6"/>
    </row>
    <row r="130" spans="1:8" s="7" customFormat="1" x14ac:dyDescent="0.3">
      <c r="A130" s="6"/>
      <c r="B130" s="23"/>
      <c r="D130" s="19"/>
      <c r="E130" s="10"/>
      <c r="F130" s="28"/>
      <c r="G130" s="15"/>
      <c r="H130" s="6"/>
    </row>
    <row r="131" spans="1:8" s="7" customFormat="1" x14ac:dyDescent="0.3">
      <c r="A131" s="6"/>
      <c r="B131" s="23"/>
      <c r="D131" s="19"/>
      <c r="E131" s="10"/>
      <c r="F131" s="28"/>
      <c r="G131" s="15"/>
      <c r="H131" s="6"/>
    </row>
    <row r="132" spans="1:8" s="7" customFormat="1" x14ac:dyDescent="0.3">
      <c r="A132" s="6"/>
      <c r="B132" s="23"/>
      <c r="D132" s="19"/>
      <c r="E132" s="10"/>
      <c r="F132" s="28"/>
      <c r="G132" s="15"/>
      <c r="H132" s="6"/>
    </row>
    <row r="133" spans="1:8" s="7" customFormat="1" x14ac:dyDescent="0.3">
      <c r="A133" s="6"/>
      <c r="B133" s="23"/>
      <c r="D133" s="19"/>
      <c r="E133" s="10"/>
      <c r="F133" s="28"/>
      <c r="G133" s="15"/>
      <c r="H133" s="6"/>
    </row>
    <row r="134" spans="1:8" s="7" customFormat="1" x14ac:dyDescent="0.3">
      <c r="A134" s="6"/>
      <c r="B134" s="23"/>
      <c r="D134" s="19"/>
      <c r="E134" s="10"/>
      <c r="F134" s="28"/>
      <c r="G134" s="15"/>
      <c r="H134" s="6"/>
    </row>
    <row r="135" spans="1:8" s="7" customFormat="1" x14ac:dyDescent="0.3">
      <c r="A135" s="6"/>
      <c r="B135" s="23"/>
      <c r="D135" s="19"/>
      <c r="E135" s="10"/>
      <c r="F135" s="28"/>
      <c r="G135" s="15"/>
      <c r="H135" s="6"/>
    </row>
    <row r="136" spans="1:8" s="7" customFormat="1" x14ac:dyDescent="0.3">
      <c r="A136" s="6"/>
      <c r="B136" s="23"/>
      <c r="D136" s="19"/>
      <c r="E136" s="10"/>
      <c r="F136" s="28"/>
      <c r="G136" s="15"/>
      <c r="H136" s="6"/>
    </row>
    <row r="137" spans="1:8" s="7" customFormat="1" x14ac:dyDescent="0.3">
      <c r="A137" s="6"/>
      <c r="B137" s="23"/>
      <c r="D137" s="19"/>
      <c r="E137" s="10"/>
      <c r="F137" s="28"/>
      <c r="G137" s="15"/>
      <c r="H137" s="6"/>
    </row>
    <row r="138" spans="1:8" s="7" customFormat="1" x14ac:dyDescent="0.3">
      <c r="A138" s="6"/>
      <c r="B138" s="23"/>
      <c r="D138" s="19"/>
      <c r="E138" s="10"/>
      <c r="F138" s="28"/>
      <c r="G138" s="15"/>
      <c r="H138" s="6"/>
    </row>
    <row r="139" spans="1:8" s="7" customFormat="1" x14ac:dyDescent="0.3">
      <c r="A139" s="6"/>
      <c r="B139" s="23"/>
      <c r="D139" s="19"/>
      <c r="E139" s="10"/>
      <c r="F139" s="28"/>
      <c r="G139" s="15"/>
      <c r="H139" s="6"/>
    </row>
    <row r="140" spans="1:8" s="7" customFormat="1" x14ac:dyDescent="0.3">
      <c r="A140" s="6"/>
      <c r="B140" s="23"/>
      <c r="D140" s="19"/>
      <c r="E140" s="10"/>
      <c r="F140" s="28"/>
      <c r="G140" s="15"/>
      <c r="H140" s="6"/>
    </row>
    <row r="141" spans="1:8" s="7" customFormat="1" x14ac:dyDescent="0.3">
      <c r="A141" s="6"/>
      <c r="B141" s="23"/>
      <c r="D141" s="19"/>
      <c r="E141" s="10"/>
      <c r="F141" s="28"/>
      <c r="G141" s="15"/>
      <c r="H141" s="6"/>
    </row>
    <row r="142" spans="1:8" s="7" customFormat="1" x14ac:dyDescent="0.3">
      <c r="A142" s="6"/>
      <c r="B142" s="23"/>
      <c r="D142" s="19"/>
      <c r="E142" s="10"/>
      <c r="F142" s="28"/>
      <c r="G142" s="15"/>
      <c r="H142" s="6"/>
    </row>
    <row r="143" spans="1:8" s="7" customFormat="1" x14ac:dyDescent="0.3">
      <c r="A143" s="6"/>
      <c r="B143" s="23"/>
      <c r="D143" s="19"/>
      <c r="E143" s="10"/>
      <c r="F143" s="28"/>
      <c r="G143" s="15"/>
      <c r="H143" s="6"/>
    </row>
    <row r="144" spans="1:8" s="7" customFormat="1" x14ac:dyDescent="0.3">
      <c r="A144" s="6"/>
      <c r="B144" s="23"/>
      <c r="D144" s="19"/>
      <c r="E144" s="10"/>
      <c r="F144" s="28"/>
      <c r="G144" s="15"/>
      <c r="H144" s="6"/>
    </row>
    <row r="145" spans="1:8" s="7" customFormat="1" x14ac:dyDescent="0.3">
      <c r="A145" s="6"/>
      <c r="B145" s="23"/>
      <c r="D145" s="19"/>
      <c r="E145" s="10"/>
      <c r="F145" s="28"/>
      <c r="G145" s="15"/>
      <c r="H145" s="6"/>
    </row>
    <row r="146" spans="1:8" s="7" customFormat="1" x14ac:dyDescent="0.3">
      <c r="A146" s="6"/>
      <c r="B146" s="23"/>
      <c r="D146" s="19"/>
      <c r="E146" s="10"/>
      <c r="F146" s="28"/>
      <c r="G146" s="15"/>
      <c r="H146" s="6"/>
    </row>
    <row r="147" spans="1:8" s="7" customFormat="1" x14ac:dyDescent="0.3">
      <c r="A147" s="6"/>
      <c r="B147" s="23"/>
      <c r="D147" s="19"/>
      <c r="E147" s="10"/>
      <c r="F147" s="28"/>
      <c r="G147" s="15"/>
      <c r="H147" s="6"/>
    </row>
    <row r="148" spans="1:8" s="7" customFormat="1" x14ac:dyDescent="0.3">
      <c r="A148" s="6"/>
      <c r="B148" s="23"/>
      <c r="D148" s="19"/>
      <c r="E148" s="10"/>
      <c r="F148" s="28"/>
      <c r="G148" s="15"/>
      <c r="H148" s="6"/>
    </row>
    <row r="149" spans="1:8" s="7" customFormat="1" x14ac:dyDescent="0.3">
      <c r="A149" s="6"/>
      <c r="B149" s="23"/>
      <c r="D149" s="19"/>
      <c r="E149" s="10"/>
      <c r="F149" s="28"/>
      <c r="G149" s="15"/>
      <c r="H149" s="6"/>
    </row>
  </sheetData>
  <mergeCells count="4">
    <mergeCell ref="A1:I1"/>
    <mergeCell ref="A2:D2"/>
    <mergeCell ref="G2:I2"/>
    <mergeCell ref="B41:D4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8"/>
  <sheetViews>
    <sheetView workbookViewId="0">
      <selection activeCell="B6" sqref="B6"/>
    </sheetView>
  </sheetViews>
  <sheetFormatPr defaultRowHeight="14.4" x14ac:dyDescent="0.3"/>
  <cols>
    <col min="2" max="2" width="25.33203125" customWidth="1"/>
  </cols>
  <sheetData>
    <row r="8" spans="1:6" ht="67.2" x14ac:dyDescent="0.3">
      <c r="A8" s="20">
        <f>A7+1</f>
        <v>1</v>
      </c>
      <c r="B8" s="104" t="s">
        <v>213</v>
      </c>
      <c r="C8" s="149">
        <v>50</v>
      </c>
      <c r="D8" s="149" t="s">
        <v>219</v>
      </c>
      <c r="E8" s="149" t="s">
        <v>66</v>
      </c>
      <c r="F8" s="149">
        <v>50</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opLeftCell="A58" zoomScale="115" zoomScaleNormal="115" workbookViewId="0">
      <selection activeCell="B68" sqref="B68"/>
    </sheetView>
  </sheetViews>
  <sheetFormatPr defaultColWidth="9.109375" defaultRowHeight="19.8" x14ac:dyDescent="0.3"/>
  <cols>
    <col min="1" max="1" width="4.109375" style="6" customWidth="1"/>
    <col min="2" max="2" width="50.6640625" style="23" customWidth="1"/>
    <col min="3" max="3" width="7.6640625" style="7" customWidth="1"/>
    <col min="4" max="4" width="8.109375" style="19" customWidth="1"/>
    <col min="5" max="5" width="9.88671875" style="1" customWidth="1"/>
    <col min="6" max="6" width="11.5546875" style="28" customWidth="1"/>
    <col min="7" max="7" width="12.6640625" style="15" customWidth="1"/>
    <col min="8" max="16384" width="9.109375" style="6"/>
  </cols>
  <sheetData>
    <row r="1" spans="1:8" s="31" customFormat="1" ht="21.6" x14ac:dyDescent="0.3">
      <c r="A1" s="174" t="s">
        <v>188</v>
      </c>
      <c r="B1" s="174"/>
      <c r="C1" s="174"/>
      <c r="D1" s="174"/>
      <c r="E1" s="174"/>
      <c r="F1" s="174"/>
      <c r="G1" s="174"/>
    </row>
    <row r="2" spans="1:8" s="31" customFormat="1" ht="9" customHeight="1" x14ac:dyDescent="0.3">
      <c r="A2" s="47"/>
      <c r="B2" s="47"/>
      <c r="C2" s="39"/>
      <c r="D2" s="39"/>
      <c r="E2" s="39"/>
      <c r="F2" s="39"/>
      <c r="G2" s="39"/>
    </row>
    <row r="3" spans="1:8" s="31" customFormat="1" ht="17.25" customHeight="1" x14ac:dyDescent="0.3">
      <c r="A3" s="175" t="s">
        <v>190</v>
      </c>
      <c r="B3" s="175"/>
      <c r="C3" s="175"/>
      <c r="D3" s="175"/>
      <c r="E3" s="39"/>
      <c r="F3" s="39"/>
      <c r="G3" s="39" t="s">
        <v>193</v>
      </c>
    </row>
    <row r="4" spans="1:8" s="31" customFormat="1" ht="9" customHeight="1" x14ac:dyDescent="0.3">
      <c r="C4" s="32"/>
      <c r="D4" s="32"/>
      <c r="E4" s="32"/>
      <c r="F4" s="32"/>
      <c r="G4" s="32"/>
    </row>
    <row r="5" spans="1:8" s="32" customFormat="1" ht="42.75" customHeight="1" x14ac:dyDescent="0.3">
      <c r="A5" s="38" t="s">
        <v>181</v>
      </c>
      <c r="B5" s="38" t="s">
        <v>182</v>
      </c>
      <c r="C5" s="38" t="s">
        <v>183</v>
      </c>
      <c r="D5" s="38" t="s">
        <v>184</v>
      </c>
      <c r="E5" s="38" t="s">
        <v>185</v>
      </c>
      <c r="F5" s="38" t="s">
        <v>176</v>
      </c>
      <c r="G5" s="38" t="s">
        <v>186</v>
      </c>
      <c r="H5" s="38" t="s">
        <v>187</v>
      </c>
    </row>
    <row r="6" spans="1:8" s="32" customFormat="1" ht="18.600000000000001" x14ac:dyDescent="0.3">
      <c r="A6" s="38">
        <v>1</v>
      </c>
      <c r="B6" s="38">
        <v>2</v>
      </c>
      <c r="C6" s="38">
        <v>3</v>
      </c>
      <c r="D6" s="38">
        <v>4</v>
      </c>
      <c r="E6" s="38">
        <v>5</v>
      </c>
      <c r="F6" s="38">
        <v>6</v>
      </c>
      <c r="G6" s="38">
        <v>7</v>
      </c>
      <c r="H6" s="38">
        <v>8</v>
      </c>
    </row>
    <row r="7" spans="1:8" ht="39.75" customHeight="1" x14ac:dyDescent="0.3">
      <c r="A7" s="20">
        <v>1</v>
      </c>
      <c r="B7" s="22" t="s">
        <v>136</v>
      </c>
      <c r="C7" s="35">
        <v>5</v>
      </c>
      <c r="D7" s="61" t="s">
        <v>67</v>
      </c>
      <c r="E7" s="35" t="s">
        <v>86</v>
      </c>
      <c r="F7" s="35">
        <v>5</v>
      </c>
      <c r="G7" s="35">
        <f t="shared" ref="G7:G20" si="0">C7-F7</f>
        <v>0</v>
      </c>
      <c r="H7" s="46"/>
    </row>
    <row r="8" spans="1:8" ht="39.6" x14ac:dyDescent="0.3">
      <c r="A8" s="20">
        <v>2</v>
      </c>
      <c r="B8" s="22" t="s">
        <v>142</v>
      </c>
      <c r="C8" s="35">
        <v>10</v>
      </c>
      <c r="D8" s="61" t="s">
        <v>67</v>
      </c>
      <c r="E8" s="35" t="s">
        <v>86</v>
      </c>
      <c r="F8" s="35">
        <v>10</v>
      </c>
      <c r="G8" s="35">
        <f t="shared" si="0"/>
        <v>0</v>
      </c>
      <c r="H8" s="46"/>
    </row>
    <row r="9" spans="1:8" ht="66" customHeight="1" x14ac:dyDescent="0.3">
      <c r="A9" s="20">
        <v>3</v>
      </c>
      <c r="B9" s="22" t="s">
        <v>143</v>
      </c>
      <c r="C9" s="35">
        <v>3.0439500000000002</v>
      </c>
      <c r="D9" s="35" t="s">
        <v>67</v>
      </c>
      <c r="E9" s="35" t="s">
        <v>144</v>
      </c>
      <c r="F9" s="35">
        <v>3.04</v>
      </c>
      <c r="G9" s="35">
        <f t="shared" si="0"/>
        <v>3.9500000000001201E-3</v>
      </c>
      <c r="H9" s="46"/>
    </row>
    <row r="10" spans="1:8" ht="41.25" customHeight="1" x14ac:dyDescent="0.3">
      <c r="A10" s="20">
        <f>A9+1</f>
        <v>4</v>
      </c>
      <c r="B10" s="22" t="s">
        <v>145</v>
      </c>
      <c r="C10" s="35">
        <v>10</v>
      </c>
      <c r="D10" s="61" t="s">
        <v>67</v>
      </c>
      <c r="E10" s="35" t="s">
        <v>66</v>
      </c>
      <c r="F10" s="35">
        <v>10</v>
      </c>
      <c r="G10" s="35">
        <f t="shared" si="0"/>
        <v>0</v>
      </c>
      <c r="H10" s="46"/>
    </row>
    <row r="11" spans="1:8" ht="44.25" customHeight="1" x14ac:dyDescent="0.3">
      <c r="A11" s="20">
        <f t="shared" ref="A11:A57" si="1">A10+1</f>
        <v>5</v>
      </c>
      <c r="B11" s="22" t="s">
        <v>146</v>
      </c>
      <c r="C11" s="35">
        <v>10</v>
      </c>
      <c r="D11" s="61" t="s">
        <v>67</v>
      </c>
      <c r="E11" s="35" t="s">
        <v>66</v>
      </c>
      <c r="F11" s="35">
        <v>10</v>
      </c>
      <c r="G11" s="35">
        <f t="shared" si="0"/>
        <v>0</v>
      </c>
      <c r="H11" s="46"/>
    </row>
    <row r="12" spans="1:8" ht="44.25" customHeight="1" x14ac:dyDescent="0.3">
      <c r="A12" s="20">
        <f t="shared" si="1"/>
        <v>6</v>
      </c>
      <c r="B12" s="22" t="s">
        <v>147</v>
      </c>
      <c r="C12" s="35">
        <v>10</v>
      </c>
      <c r="D12" s="61" t="s">
        <v>67</v>
      </c>
      <c r="E12" s="35" t="s">
        <v>66</v>
      </c>
      <c r="F12" s="61">
        <v>10</v>
      </c>
      <c r="G12" s="35">
        <f t="shared" si="0"/>
        <v>0</v>
      </c>
      <c r="H12" s="46"/>
    </row>
    <row r="13" spans="1:8" ht="44.25" customHeight="1" x14ac:dyDescent="0.3">
      <c r="A13" s="20">
        <f t="shared" si="1"/>
        <v>7</v>
      </c>
      <c r="B13" s="22" t="s">
        <v>148</v>
      </c>
      <c r="C13" s="35">
        <v>10</v>
      </c>
      <c r="D13" s="61" t="s">
        <v>67</v>
      </c>
      <c r="E13" s="35" t="s">
        <v>66</v>
      </c>
      <c r="F13" s="61">
        <v>10</v>
      </c>
      <c r="G13" s="35">
        <f t="shared" si="0"/>
        <v>0</v>
      </c>
      <c r="H13" s="46"/>
    </row>
    <row r="14" spans="1:8" ht="61.5" customHeight="1" x14ac:dyDescent="0.3">
      <c r="A14" s="20">
        <f t="shared" si="1"/>
        <v>8</v>
      </c>
      <c r="B14" s="22" t="s">
        <v>149</v>
      </c>
      <c r="C14" s="35">
        <v>10</v>
      </c>
      <c r="D14" s="61" t="s">
        <v>67</v>
      </c>
      <c r="E14" s="35" t="s">
        <v>66</v>
      </c>
      <c r="F14" s="61">
        <v>10</v>
      </c>
      <c r="G14" s="35">
        <f t="shared" si="0"/>
        <v>0</v>
      </c>
      <c r="H14" s="46"/>
    </row>
    <row r="15" spans="1:8" ht="44.25" customHeight="1" x14ac:dyDescent="0.3">
      <c r="A15" s="20">
        <f t="shared" si="1"/>
        <v>9</v>
      </c>
      <c r="B15" s="22" t="s">
        <v>150</v>
      </c>
      <c r="C15" s="35">
        <v>11</v>
      </c>
      <c r="D15" s="35" t="s">
        <v>68</v>
      </c>
      <c r="E15" s="35" t="s">
        <v>66</v>
      </c>
      <c r="F15" s="35">
        <v>0</v>
      </c>
      <c r="G15" s="35">
        <f t="shared" si="0"/>
        <v>11</v>
      </c>
      <c r="H15" s="46"/>
    </row>
    <row r="16" spans="1:8" ht="39.6" x14ac:dyDescent="0.3">
      <c r="A16" s="20">
        <f t="shared" si="1"/>
        <v>10</v>
      </c>
      <c r="B16" s="22" t="s">
        <v>151</v>
      </c>
      <c r="C16" s="35">
        <v>2.5</v>
      </c>
      <c r="D16" s="61" t="s">
        <v>67</v>
      </c>
      <c r="E16" s="35" t="s">
        <v>66</v>
      </c>
      <c r="F16" s="35">
        <v>2.5</v>
      </c>
      <c r="G16" s="35">
        <f t="shared" si="0"/>
        <v>0</v>
      </c>
      <c r="H16" s="46"/>
    </row>
    <row r="17" spans="1:8" ht="45" customHeight="1" x14ac:dyDescent="0.3">
      <c r="A17" s="20">
        <f t="shared" si="1"/>
        <v>11</v>
      </c>
      <c r="B17" s="22" t="s">
        <v>152</v>
      </c>
      <c r="C17" s="35">
        <v>2.5</v>
      </c>
      <c r="D17" s="61" t="s">
        <v>67</v>
      </c>
      <c r="E17" s="35" t="s">
        <v>66</v>
      </c>
      <c r="F17" s="61">
        <v>2.5</v>
      </c>
      <c r="G17" s="35">
        <f t="shared" si="0"/>
        <v>0</v>
      </c>
      <c r="H17" s="46"/>
    </row>
    <row r="18" spans="1:8" ht="45" customHeight="1" x14ac:dyDescent="0.3">
      <c r="A18" s="20">
        <f t="shared" si="1"/>
        <v>12</v>
      </c>
      <c r="B18" s="22" t="s">
        <v>153</v>
      </c>
      <c r="C18" s="35">
        <v>2.5</v>
      </c>
      <c r="D18" s="61" t="s">
        <v>67</v>
      </c>
      <c r="E18" s="35" t="s">
        <v>66</v>
      </c>
      <c r="F18" s="61">
        <v>2.5</v>
      </c>
      <c r="G18" s="35">
        <f t="shared" si="0"/>
        <v>0</v>
      </c>
      <c r="H18" s="46"/>
    </row>
    <row r="19" spans="1:8" ht="46.5" customHeight="1" x14ac:dyDescent="0.3">
      <c r="A19" s="20">
        <f t="shared" si="1"/>
        <v>13</v>
      </c>
      <c r="B19" s="22" t="s">
        <v>154</v>
      </c>
      <c r="C19" s="35">
        <v>2.5</v>
      </c>
      <c r="D19" s="61" t="s">
        <v>67</v>
      </c>
      <c r="E19" s="35" t="s">
        <v>66</v>
      </c>
      <c r="F19" s="61">
        <v>2.5</v>
      </c>
      <c r="G19" s="35">
        <f t="shared" si="0"/>
        <v>0</v>
      </c>
      <c r="H19" s="46"/>
    </row>
    <row r="20" spans="1:8" ht="59.4" x14ac:dyDescent="0.3">
      <c r="A20" s="20">
        <f t="shared" si="1"/>
        <v>14</v>
      </c>
      <c r="B20" s="22" t="s">
        <v>155</v>
      </c>
      <c r="C20" s="35">
        <v>2.5</v>
      </c>
      <c r="D20" s="61" t="s">
        <v>67</v>
      </c>
      <c r="E20" s="35" t="s">
        <v>66</v>
      </c>
      <c r="F20" s="61">
        <v>2.5</v>
      </c>
      <c r="G20" s="35">
        <f t="shared" si="0"/>
        <v>0</v>
      </c>
      <c r="H20" s="46"/>
    </row>
    <row r="21" spans="1:8" ht="48" customHeight="1" x14ac:dyDescent="0.3">
      <c r="A21" s="20">
        <f t="shared" si="1"/>
        <v>15</v>
      </c>
      <c r="B21" s="22" t="s">
        <v>156</v>
      </c>
      <c r="C21" s="35">
        <v>2.5</v>
      </c>
      <c r="D21" s="61" t="s">
        <v>67</v>
      </c>
      <c r="E21" s="35" t="s">
        <v>66</v>
      </c>
      <c r="F21" s="61">
        <v>2.5</v>
      </c>
      <c r="G21" s="35">
        <f t="shared" ref="G21:G52" si="2">C21-F21</f>
        <v>0</v>
      </c>
      <c r="H21" s="46"/>
    </row>
    <row r="22" spans="1:8" ht="59.4" x14ac:dyDescent="0.3">
      <c r="A22" s="20">
        <f t="shared" si="1"/>
        <v>16</v>
      </c>
      <c r="B22" s="22" t="s">
        <v>157</v>
      </c>
      <c r="C22" s="35">
        <v>2.5</v>
      </c>
      <c r="D22" s="61" t="s">
        <v>67</v>
      </c>
      <c r="E22" s="35" t="s">
        <v>66</v>
      </c>
      <c r="F22" s="35">
        <v>0</v>
      </c>
      <c r="G22" s="35">
        <f t="shared" si="2"/>
        <v>2.5</v>
      </c>
      <c r="H22" s="46"/>
    </row>
    <row r="23" spans="1:8" ht="44.25" customHeight="1" x14ac:dyDescent="0.3">
      <c r="A23" s="20">
        <f t="shared" si="1"/>
        <v>17</v>
      </c>
      <c r="B23" s="22" t="s">
        <v>158</v>
      </c>
      <c r="C23" s="35">
        <v>2.5</v>
      </c>
      <c r="D23" s="61" t="s">
        <v>67</v>
      </c>
      <c r="E23" s="35" t="s">
        <v>66</v>
      </c>
      <c r="F23" s="35">
        <v>0</v>
      </c>
      <c r="G23" s="35">
        <f t="shared" si="2"/>
        <v>2.5</v>
      </c>
      <c r="H23" s="46"/>
    </row>
    <row r="24" spans="1:8" ht="44.25" customHeight="1" x14ac:dyDescent="0.3">
      <c r="A24" s="20">
        <f t="shared" si="1"/>
        <v>18</v>
      </c>
      <c r="B24" s="22" t="s">
        <v>159</v>
      </c>
      <c r="C24" s="35">
        <v>2.5</v>
      </c>
      <c r="D24" s="61" t="s">
        <v>67</v>
      </c>
      <c r="E24" s="35" t="s">
        <v>66</v>
      </c>
      <c r="F24" s="35">
        <v>0</v>
      </c>
      <c r="G24" s="35">
        <f t="shared" si="2"/>
        <v>2.5</v>
      </c>
      <c r="H24" s="46"/>
    </row>
    <row r="25" spans="1:8" ht="39.6" x14ac:dyDescent="0.3">
      <c r="A25" s="20">
        <f t="shared" si="1"/>
        <v>19</v>
      </c>
      <c r="B25" s="22" t="s">
        <v>0</v>
      </c>
      <c r="C25" s="35">
        <v>5</v>
      </c>
      <c r="D25" s="61" t="s">
        <v>218</v>
      </c>
      <c r="E25" s="35" t="s">
        <v>66</v>
      </c>
      <c r="F25" s="35">
        <v>0</v>
      </c>
      <c r="G25" s="35">
        <f t="shared" si="2"/>
        <v>5</v>
      </c>
      <c r="H25" s="46"/>
    </row>
    <row r="26" spans="1:8" ht="39.6" x14ac:dyDescent="0.3">
      <c r="A26" s="20">
        <f t="shared" si="1"/>
        <v>20</v>
      </c>
      <c r="B26" s="22" t="s">
        <v>1</v>
      </c>
      <c r="C26" s="35">
        <v>5</v>
      </c>
      <c r="D26" s="61" t="s">
        <v>218</v>
      </c>
      <c r="E26" s="35" t="s">
        <v>66</v>
      </c>
      <c r="F26" s="35">
        <v>0</v>
      </c>
      <c r="G26" s="35">
        <f t="shared" si="2"/>
        <v>5</v>
      </c>
      <c r="H26" s="46"/>
    </row>
    <row r="27" spans="1:8" ht="39.6" x14ac:dyDescent="0.3">
      <c r="A27" s="20">
        <f t="shared" si="1"/>
        <v>21</v>
      </c>
      <c r="B27" s="22" t="s">
        <v>2</v>
      </c>
      <c r="C27" s="35">
        <v>10</v>
      </c>
      <c r="D27" s="61" t="s">
        <v>218</v>
      </c>
      <c r="E27" s="35" t="s">
        <v>66</v>
      </c>
      <c r="F27" s="35">
        <v>0</v>
      </c>
      <c r="G27" s="35">
        <f t="shared" si="2"/>
        <v>10</v>
      </c>
      <c r="H27" s="46"/>
    </row>
    <row r="28" spans="1:8" ht="39.6" x14ac:dyDescent="0.3">
      <c r="A28" s="20">
        <f t="shared" si="1"/>
        <v>22</v>
      </c>
      <c r="B28" s="22" t="s">
        <v>3</v>
      </c>
      <c r="C28" s="35">
        <v>15</v>
      </c>
      <c r="D28" s="61" t="s">
        <v>67</v>
      </c>
      <c r="E28" s="35" t="s">
        <v>66</v>
      </c>
      <c r="F28" s="35">
        <v>15</v>
      </c>
      <c r="G28" s="35">
        <f t="shared" si="2"/>
        <v>0</v>
      </c>
      <c r="H28" s="46"/>
    </row>
    <row r="29" spans="1:8" ht="39.6" x14ac:dyDescent="0.3">
      <c r="A29" s="20">
        <f t="shared" si="1"/>
        <v>23</v>
      </c>
      <c r="B29" s="22" t="s">
        <v>4</v>
      </c>
      <c r="C29" s="35">
        <v>10</v>
      </c>
      <c r="D29" s="61" t="s">
        <v>218</v>
      </c>
      <c r="E29" s="35" t="s">
        <v>66</v>
      </c>
      <c r="F29" s="35">
        <v>0</v>
      </c>
      <c r="G29" s="35">
        <f t="shared" si="2"/>
        <v>10</v>
      </c>
      <c r="H29" s="46"/>
    </row>
    <row r="30" spans="1:8" ht="59.4" x14ac:dyDescent="0.3">
      <c r="A30" s="20">
        <f t="shared" si="1"/>
        <v>24</v>
      </c>
      <c r="B30" s="22" t="s">
        <v>5</v>
      </c>
      <c r="C30" s="35">
        <v>25</v>
      </c>
      <c r="D30" s="35" t="s">
        <v>68</v>
      </c>
      <c r="E30" s="35" t="s">
        <v>66</v>
      </c>
      <c r="F30" s="35">
        <v>12.5</v>
      </c>
      <c r="G30" s="35">
        <f t="shared" si="2"/>
        <v>12.5</v>
      </c>
      <c r="H30" s="46"/>
    </row>
    <row r="31" spans="1:8" ht="39.6" x14ac:dyDescent="0.3">
      <c r="A31" s="20">
        <f t="shared" si="1"/>
        <v>25</v>
      </c>
      <c r="B31" s="22" t="s">
        <v>6</v>
      </c>
      <c r="C31" s="35">
        <v>16.7</v>
      </c>
      <c r="D31" s="61" t="s">
        <v>67</v>
      </c>
      <c r="E31" s="35" t="s">
        <v>66</v>
      </c>
      <c r="F31" s="35">
        <v>16.7</v>
      </c>
      <c r="G31" s="35">
        <f t="shared" si="2"/>
        <v>0</v>
      </c>
      <c r="H31" s="46"/>
    </row>
    <row r="32" spans="1:8" ht="39.6" x14ac:dyDescent="0.3">
      <c r="A32" s="20">
        <f t="shared" si="1"/>
        <v>26</v>
      </c>
      <c r="B32" s="22" t="s">
        <v>7</v>
      </c>
      <c r="C32" s="35">
        <v>10</v>
      </c>
      <c r="D32" s="35" t="s">
        <v>68</v>
      </c>
      <c r="E32" s="35" t="s">
        <v>66</v>
      </c>
      <c r="F32" s="35">
        <v>0</v>
      </c>
      <c r="G32" s="35">
        <f t="shared" si="2"/>
        <v>10</v>
      </c>
      <c r="H32" s="46"/>
    </row>
    <row r="33" spans="1:8" ht="39.6" x14ac:dyDescent="0.3">
      <c r="A33" s="20">
        <f t="shared" si="1"/>
        <v>27</v>
      </c>
      <c r="B33" s="22" t="s">
        <v>8</v>
      </c>
      <c r="C33" s="35">
        <v>10</v>
      </c>
      <c r="D33" s="35" t="s">
        <v>68</v>
      </c>
      <c r="E33" s="35" t="s">
        <v>66</v>
      </c>
      <c r="F33" s="35">
        <v>0</v>
      </c>
      <c r="G33" s="35">
        <f t="shared" si="2"/>
        <v>10</v>
      </c>
      <c r="H33" s="46"/>
    </row>
    <row r="34" spans="1:8" ht="59.4" x14ac:dyDescent="0.3">
      <c r="A34" s="20">
        <f t="shared" si="1"/>
        <v>28</v>
      </c>
      <c r="B34" s="22" t="s">
        <v>9</v>
      </c>
      <c r="C34" s="35">
        <v>10</v>
      </c>
      <c r="D34" s="35" t="s">
        <v>67</v>
      </c>
      <c r="E34" s="35" t="s">
        <v>66</v>
      </c>
      <c r="F34" s="35">
        <v>10</v>
      </c>
      <c r="G34" s="35">
        <f t="shared" si="2"/>
        <v>0</v>
      </c>
      <c r="H34" s="46"/>
    </row>
    <row r="35" spans="1:8" ht="59.4" x14ac:dyDescent="0.3">
      <c r="A35" s="20">
        <f t="shared" si="1"/>
        <v>29</v>
      </c>
      <c r="B35" s="22" t="s">
        <v>10</v>
      </c>
      <c r="C35" s="35">
        <v>10</v>
      </c>
      <c r="D35" s="35" t="s">
        <v>67</v>
      </c>
      <c r="E35" s="35" t="s">
        <v>66</v>
      </c>
      <c r="F35" s="35">
        <v>10</v>
      </c>
      <c r="G35" s="35">
        <f t="shared" si="2"/>
        <v>0</v>
      </c>
      <c r="H35" s="46"/>
    </row>
    <row r="36" spans="1:8" ht="59.4" x14ac:dyDescent="0.3">
      <c r="A36" s="20">
        <f t="shared" si="1"/>
        <v>30</v>
      </c>
      <c r="B36" s="22" t="s">
        <v>11</v>
      </c>
      <c r="C36" s="35">
        <v>10</v>
      </c>
      <c r="D36" s="35" t="s">
        <v>67</v>
      </c>
      <c r="E36" s="35" t="s">
        <v>66</v>
      </c>
      <c r="F36" s="35">
        <v>10</v>
      </c>
      <c r="G36" s="35">
        <f t="shared" si="2"/>
        <v>0</v>
      </c>
      <c r="H36" s="46"/>
    </row>
    <row r="37" spans="1:8" ht="59.4" x14ac:dyDescent="0.3">
      <c r="A37" s="20">
        <f t="shared" si="1"/>
        <v>31</v>
      </c>
      <c r="B37" s="22" t="s">
        <v>12</v>
      </c>
      <c r="C37" s="35">
        <v>10</v>
      </c>
      <c r="D37" s="35" t="s">
        <v>67</v>
      </c>
      <c r="E37" s="35" t="s">
        <v>66</v>
      </c>
      <c r="F37" s="35">
        <v>10</v>
      </c>
      <c r="G37" s="35">
        <f t="shared" si="2"/>
        <v>0</v>
      </c>
      <c r="H37" s="46"/>
    </row>
    <row r="38" spans="1:8" ht="39.6" x14ac:dyDescent="0.3">
      <c r="A38" s="20">
        <f t="shared" si="1"/>
        <v>32</v>
      </c>
      <c r="B38" s="22" t="s">
        <v>13</v>
      </c>
      <c r="C38" s="35">
        <v>15</v>
      </c>
      <c r="D38" s="61" t="s">
        <v>67</v>
      </c>
      <c r="E38" s="35" t="s">
        <v>86</v>
      </c>
      <c r="F38" s="35">
        <v>15</v>
      </c>
      <c r="G38" s="35">
        <f t="shared" si="2"/>
        <v>0</v>
      </c>
      <c r="H38" s="46"/>
    </row>
    <row r="39" spans="1:8" ht="39.6" x14ac:dyDescent="0.3">
      <c r="A39" s="20">
        <f t="shared" si="1"/>
        <v>33</v>
      </c>
      <c r="B39" s="22" t="s">
        <v>14</v>
      </c>
      <c r="C39" s="35">
        <v>5.35</v>
      </c>
      <c r="D39" s="35" t="s">
        <v>67</v>
      </c>
      <c r="E39" s="35" t="s">
        <v>66</v>
      </c>
      <c r="F39" s="35">
        <v>5.35</v>
      </c>
      <c r="G39" s="35">
        <f t="shared" si="2"/>
        <v>0</v>
      </c>
      <c r="H39" s="46"/>
    </row>
    <row r="40" spans="1:8" ht="59.4" x14ac:dyDescent="0.3">
      <c r="A40" s="20">
        <f t="shared" si="1"/>
        <v>34</v>
      </c>
      <c r="B40" s="22" t="s">
        <v>15</v>
      </c>
      <c r="C40" s="35">
        <v>5.35</v>
      </c>
      <c r="D40" s="35" t="s">
        <v>67</v>
      </c>
      <c r="E40" s="35" t="s">
        <v>66</v>
      </c>
      <c r="F40" s="35">
        <v>5.35</v>
      </c>
      <c r="G40" s="35">
        <f t="shared" si="2"/>
        <v>0</v>
      </c>
      <c r="H40" s="46"/>
    </row>
    <row r="41" spans="1:8" ht="59.4" x14ac:dyDescent="0.3">
      <c r="A41" s="20">
        <f t="shared" si="1"/>
        <v>35</v>
      </c>
      <c r="B41" s="22" t="s">
        <v>16</v>
      </c>
      <c r="C41" s="35">
        <v>5.35</v>
      </c>
      <c r="D41" s="35" t="s">
        <v>67</v>
      </c>
      <c r="E41" s="35" t="s">
        <v>66</v>
      </c>
      <c r="F41" s="35">
        <v>5.35</v>
      </c>
      <c r="G41" s="35">
        <f t="shared" si="2"/>
        <v>0</v>
      </c>
      <c r="H41" s="46"/>
    </row>
    <row r="42" spans="1:8" ht="59.4" x14ac:dyDescent="0.3">
      <c r="A42" s="20">
        <f t="shared" si="1"/>
        <v>36</v>
      </c>
      <c r="B42" s="22" t="s">
        <v>18</v>
      </c>
      <c r="C42" s="35">
        <v>5.35</v>
      </c>
      <c r="D42" s="35" t="s">
        <v>67</v>
      </c>
      <c r="E42" s="35" t="s">
        <v>66</v>
      </c>
      <c r="F42" s="35">
        <v>5.35</v>
      </c>
      <c r="G42" s="35">
        <f t="shared" si="2"/>
        <v>0</v>
      </c>
      <c r="H42" s="46"/>
    </row>
    <row r="43" spans="1:8" ht="59.4" x14ac:dyDescent="0.3">
      <c r="A43" s="20">
        <f t="shared" si="1"/>
        <v>37</v>
      </c>
      <c r="B43" s="22" t="s">
        <v>17</v>
      </c>
      <c r="C43" s="35">
        <v>5.35</v>
      </c>
      <c r="D43" s="35" t="s">
        <v>67</v>
      </c>
      <c r="E43" s="35" t="s">
        <v>66</v>
      </c>
      <c r="F43" s="35">
        <v>5.35</v>
      </c>
      <c r="G43" s="35">
        <f t="shared" si="2"/>
        <v>0</v>
      </c>
      <c r="H43" s="46"/>
    </row>
    <row r="44" spans="1:8" ht="59.4" x14ac:dyDescent="0.3">
      <c r="A44" s="20">
        <f t="shared" si="1"/>
        <v>38</v>
      </c>
      <c r="B44" s="22" t="s">
        <v>19</v>
      </c>
      <c r="C44" s="35">
        <v>5.35</v>
      </c>
      <c r="D44" s="61" t="s">
        <v>218</v>
      </c>
      <c r="E44" s="35" t="s">
        <v>66</v>
      </c>
      <c r="F44" s="61">
        <v>0</v>
      </c>
      <c r="G44" s="35">
        <f t="shared" si="2"/>
        <v>5.35</v>
      </c>
      <c r="H44" s="46"/>
    </row>
    <row r="45" spans="1:8" ht="59.4" x14ac:dyDescent="0.3">
      <c r="A45" s="20">
        <f t="shared" si="1"/>
        <v>39</v>
      </c>
      <c r="B45" s="22" t="s">
        <v>20</v>
      </c>
      <c r="C45" s="35">
        <v>5.35</v>
      </c>
      <c r="D45" s="61" t="s">
        <v>218</v>
      </c>
      <c r="E45" s="35" t="s">
        <v>66</v>
      </c>
      <c r="F45" s="61">
        <v>0</v>
      </c>
      <c r="G45" s="35">
        <f t="shared" si="2"/>
        <v>5.35</v>
      </c>
      <c r="H45" s="46"/>
    </row>
    <row r="46" spans="1:8" ht="39.6" x14ac:dyDescent="0.3">
      <c r="A46" s="20">
        <f t="shared" si="1"/>
        <v>40</v>
      </c>
      <c r="B46" s="22" t="s">
        <v>21</v>
      </c>
      <c r="C46" s="35">
        <v>5</v>
      </c>
      <c r="D46" s="61" t="s">
        <v>218</v>
      </c>
      <c r="E46" s="35" t="s">
        <v>66</v>
      </c>
      <c r="F46" s="35">
        <v>0</v>
      </c>
      <c r="G46" s="35">
        <f t="shared" si="2"/>
        <v>5</v>
      </c>
      <c r="H46" s="46"/>
    </row>
    <row r="47" spans="1:8" ht="40.5" customHeight="1" x14ac:dyDescent="0.3">
      <c r="A47" s="20">
        <f t="shared" si="1"/>
        <v>41</v>
      </c>
      <c r="B47" s="22" t="s">
        <v>22</v>
      </c>
      <c r="C47" s="35">
        <v>15.7</v>
      </c>
      <c r="D47" s="61" t="s">
        <v>218</v>
      </c>
      <c r="E47" s="35" t="s">
        <v>66</v>
      </c>
      <c r="F47" s="35">
        <v>0</v>
      </c>
      <c r="G47" s="35">
        <f t="shared" si="2"/>
        <v>15.7</v>
      </c>
      <c r="H47" s="46"/>
    </row>
    <row r="48" spans="1:8" ht="46.5" customHeight="1" x14ac:dyDescent="0.3">
      <c r="A48" s="20">
        <f t="shared" si="1"/>
        <v>42</v>
      </c>
      <c r="B48" s="22" t="s">
        <v>23</v>
      </c>
      <c r="C48" s="35">
        <v>12.5</v>
      </c>
      <c r="D48" s="61" t="s">
        <v>218</v>
      </c>
      <c r="E48" s="35" t="s">
        <v>66</v>
      </c>
      <c r="F48" s="35">
        <v>0</v>
      </c>
      <c r="G48" s="35">
        <f t="shared" si="2"/>
        <v>12.5</v>
      </c>
      <c r="H48" s="46"/>
    </row>
    <row r="49" spans="1:8" ht="69" customHeight="1" x14ac:dyDescent="0.3">
      <c r="A49" s="20">
        <f t="shared" si="1"/>
        <v>43</v>
      </c>
      <c r="B49" s="22" t="s">
        <v>24</v>
      </c>
      <c r="C49" s="35">
        <v>5.35</v>
      </c>
      <c r="D49" s="61" t="s">
        <v>67</v>
      </c>
      <c r="E49" s="35" t="s">
        <v>66</v>
      </c>
      <c r="F49" s="35">
        <v>5.35</v>
      </c>
      <c r="G49" s="35">
        <f t="shared" si="2"/>
        <v>0</v>
      </c>
      <c r="H49" s="46"/>
    </row>
    <row r="50" spans="1:8" ht="42.75" customHeight="1" x14ac:dyDescent="0.3">
      <c r="A50" s="20">
        <f t="shared" si="1"/>
        <v>44</v>
      </c>
      <c r="B50" s="22" t="s">
        <v>25</v>
      </c>
      <c r="C50" s="35">
        <v>17</v>
      </c>
      <c r="D50" s="61" t="s">
        <v>67</v>
      </c>
      <c r="E50" s="35" t="s">
        <v>66</v>
      </c>
      <c r="F50" s="35">
        <v>17</v>
      </c>
      <c r="G50" s="35">
        <f t="shared" si="2"/>
        <v>0</v>
      </c>
      <c r="H50" s="46"/>
    </row>
    <row r="51" spans="1:8" ht="59.4" x14ac:dyDescent="0.3">
      <c r="A51" s="20">
        <f t="shared" si="1"/>
        <v>45</v>
      </c>
      <c r="B51" s="22" t="s">
        <v>26</v>
      </c>
      <c r="C51" s="35">
        <v>10</v>
      </c>
      <c r="D51" s="61" t="s">
        <v>67</v>
      </c>
      <c r="E51" s="35" t="s">
        <v>66</v>
      </c>
      <c r="F51" s="35">
        <v>10</v>
      </c>
      <c r="G51" s="35">
        <f t="shared" si="2"/>
        <v>0</v>
      </c>
      <c r="H51" s="46"/>
    </row>
    <row r="52" spans="1:8" ht="39.6" x14ac:dyDescent="0.3">
      <c r="A52" s="20">
        <f t="shared" si="1"/>
        <v>46</v>
      </c>
      <c r="B52" s="22" t="s">
        <v>31</v>
      </c>
      <c r="C52" s="35">
        <v>25</v>
      </c>
      <c r="D52" s="61" t="s">
        <v>67</v>
      </c>
      <c r="E52" s="35" t="s">
        <v>66</v>
      </c>
      <c r="F52" s="35">
        <v>25</v>
      </c>
      <c r="G52" s="35">
        <f t="shared" si="2"/>
        <v>0</v>
      </c>
      <c r="H52" s="46"/>
    </row>
    <row r="53" spans="1:8" ht="59.4" x14ac:dyDescent="0.3">
      <c r="A53" s="73">
        <f t="shared" si="1"/>
        <v>47</v>
      </c>
      <c r="B53" s="74" t="s">
        <v>30</v>
      </c>
      <c r="C53" s="54">
        <v>12.5</v>
      </c>
      <c r="D53" s="54" t="s">
        <v>67</v>
      </c>
      <c r="E53" s="54" t="s">
        <v>86</v>
      </c>
      <c r="F53" s="54">
        <v>12.5</v>
      </c>
      <c r="G53" s="54">
        <f>C53-F53</f>
        <v>0</v>
      </c>
      <c r="H53" s="54"/>
    </row>
    <row r="54" spans="1:8" ht="39.6" x14ac:dyDescent="0.3">
      <c r="A54" s="20">
        <f t="shared" si="1"/>
        <v>48</v>
      </c>
      <c r="B54" s="22" t="s">
        <v>32</v>
      </c>
      <c r="C54" s="35">
        <v>20</v>
      </c>
      <c r="D54" s="61" t="s">
        <v>67</v>
      </c>
      <c r="E54" s="35" t="s">
        <v>66</v>
      </c>
      <c r="F54" s="35">
        <v>20</v>
      </c>
      <c r="G54" s="35">
        <f>C54-F54</f>
        <v>0</v>
      </c>
      <c r="H54" s="35"/>
    </row>
    <row r="55" spans="1:8" ht="39.6" x14ac:dyDescent="0.3">
      <c r="A55" s="20">
        <f t="shared" si="1"/>
        <v>49</v>
      </c>
      <c r="B55" s="22" t="s">
        <v>33</v>
      </c>
      <c r="C55" s="35">
        <v>17</v>
      </c>
      <c r="D55" s="61" t="s">
        <v>67</v>
      </c>
      <c r="E55" s="35" t="s">
        <v>66</v>
      </c>
      <c r="F55" s="35">
        <v>17</v>
      </c>
      <c r="G55" s="35">
        <f>C55-F55</f>
        <v>0</v>
      </c>
      <c r="H55" s="35"/>
    </row>
    <row r="56" spans="1:8" ht="39.6" x14ac:dyDescent="0.3">
      <c r="A56" s="20">
        <f t="shared" si="1"/>
        <v>50</v>
      </c>
      <c r="B56" s="22" t="s">
        <v>34</v>
      </c>
      <c r="C56" s="35">
        <v>2</v>
      </c>
      <c r="D56" s="61" t="s">
        <v>67</v>
      </c>
      <c r="E56" s="35" t="s">
        <v>66</v>
      </c>
      <c r="F56" s="35">
        <v>2</v>
      </c>
      <c r="G56" s="35">
        <f>C56-F56</f>
        <v>0</v>
      </c>
      <c r="H56" s="35"/>
    </row>
    <row r="57" spans="1:8" ht="39.6" x14ac:dyDescent="0.3">
      <c r="A57" s="20">
        <f t="shared" si="1"/>
        <v>51</v>
      </c>
      <c r="B57" s="22" t="s">
        <v>35</v>
      </c>
      <c r="C57" s="35">
        <v>10</v>
      </c>
      <c r="D57" s="61" t="s">
        <v>67</v>
      </c>
      <c r="E57" s="35" t="s">
        <v>66</v>
      </c>
      <c r="F57" s="35">
        <v>10</v>
      </c>
      <c r="G57" s="35">
        <f>C57-F57</f>
        <v>0</v>
      </c>
      <c r="H57" s="35"/>
    </row>
    <row r="58" spans="1:8" x14ac:dyDescent="0.3">
      <c r="A58" s="41"/>
      <c r="B58" s="42"/>
      <c r="C58" s="36">
        <f>SUM(C7:C57)</f>
        <v>452.74395000000015</v>
      </c>
      <c r="D58" s="50"/>
      <c r="E58" s="50"/>
      <c r="F58" s="52">
        <f>SUM(F7:F57)</f>
        <v>327.84</v>
      </c>
      <c r="G58" s="52">
        <f>SUM(G7:G57)</f>
        <v>124.90394999999999</v>
      </c>
      <c r="H58" s="51"/>
    </row>
    <row r="59" spans="1:8" s="7" customFormat="1" x14ac:dyDescent="0.3">
      <c r="A59" s="6"/>
      <c r="B59" s="23"/>
      <c r="D59" s="19"/>
      <c r="E59" s="10"/>
      <c r="F59" s="28"/>
      <c r="G59" s="15"/>
      <c r="H59" s="6"/>
    </row>
    <row r="60" spans="1:8" s="7" customFormat="1" ht="74.400000000000006" x14ac:dyDescent="0.3">
      <c r="A60" s="6"/>
      <c r="B60" s="23"/>
      <c r="D60" s="33" t="s">
        <v>174</v>
      </c>
      <c r="E60" s="172" t="s">
        <v>175</v>
      </c>
      <c r="F60" s="172"/>
      <c r="G60" s="33" t="s">
        <v>176</v>
      </c>
      <c r="H60" s="33" t="s">
        <v>173</v>
      </c>
    </row>
    <row r="61" spans="1:8" s="7" customFormat="1" x14ac:dyDescent="0.3">
      <c r="A61" s="6"/>
      <c r="B61" s="23"/>
      <c r="D61" s="173">
        <v>500</v>
      </c>
      <c r="E61" s="34" t="s">
        <v>177</v>
      </c>
      <c r="F61" s="63">
        <f>SUMIF(E7:E57,"*eepred*",C7:C57)</f>
        <v>407.20000000000005</v>
      </c>
      <c r="G61" s="63">
        <f>SUMIF(E7:E57,"*eepred*",F7:F57)</f>
        <v>282.29999999999995</v>
      </c>
      <c r="H61" s="64">
        <f>F61-G61</f>
        <v>124.90000000000009</v>
      </c>
    </row>
    <row r="62" spans="1:8" s="7" customFormat="1" ht="37.200000000000003" x14ac:dyDescent="0.3">
      <c r="A62" s="6"/>
      <c r="B62" s="23"/>
      <c r="D62" s="173"/>
      <c r="E62" s="34" t="s">
        <v>178</v>
      </c>
      <c r="F62" s="65">
        <f>SUMIF(E7:E57,"*Nirmithi Kendra*",C7:C57)</f>
        <v>42.5</v>
      </c>
      <c r="G62" s="63">
        <f>SUMIF(E7:E57,"*Nirmithi Kendra*",F7:F57)</f>
        <v>42.5</v>
      </c>
      <c r="H62" s="64">
        <f>F62-G62</f>
        <v>0</v>
      </c>
    </row>
    <row r="63" spans="1:8" s="7" customFormat="1" x14ac:dyDescent="0.3">
      <c r="A63" s="6"/>
      <c r="B63" s="23"/>
      <c r="D63" s="173"/>
      <c r="E63" s="34" t="s">
        <v>134</v>
      </c>
      <c r="F63" s="65">
        <f>SUMIF(E8:E58,"*bbmp*",C8:C58)</f>
        <v>0</v>
      </c>
      <c r="G63" s="63">
        <f>SUMIF(E8:E58,"*bbmp*",F8:F58)</f>
        <v>0</v>
      </c>
      <c r="H63" s="64">
        <f>F63-G63</f>
        <v>0</v>
      </c>
    </row>
    <row r="64" spans="1:8" s="7" customFormat="1" ht="37.200000000000003" x14ac:dyDescent="0.3">
      <c r="A64" s="6"/>
      <c r="B64" s="23"/>
      <c r="D64" s="173"/>
      <c r="E64" s="34" t="s">
        <v>195</v>
      </c>
      <c r="F64" s="63">
        <f>C9</f>
        <v>3.0439500000000002</v>
      </c>
      <c r="G64" s="63">
        <f>F9</f>
        <v>3.04</v>
      </c>
      <c r="H64" s="64">
        <f>F64-G64</f>
        <v>3.9500000000001201E-3</v>
      </c>
    </row>
    <row r="65" spans="1:8" s="7" customFormat="1" x14ac:dyDescent="0.3">
      <c r="A65" s="6"/>
      <c r="B65" s="23"/>
      <c r="D65" s="173"/>
      <c r="E65" s="33" t="s">
        <v>180</v>
      </c>
      <c r="F65" s="64">
        <f>SUM(F61:F64)</f>
        <v>452.74395000000004</v>
      </c>
      <c r="G65" s="64">
        <f>SUM(G61:G64)</f>
        <v>327.84</v>
      </c>
      <c r="H65" s="64">
        <f>F65-G65</f>
        <v>124.90395000000007</v>
      </c>
    </row>
    <row r="66" spans="1:8" s="7" customFormat="1" x14ac:dyDescent="0.3">
      <c r="A66" s="6"/>
      <c r="B66" s="23"/>
      <c r="D66" s="19"/>
      <c r="E66" s="10"/>
      <c r="F66" s="28"/>
      <c r="G66" s="15"/>
      <c r="H66" s="6"/>
    </row>
    <row r="67" spans="1:8" s="7" customFormat="1" x14ac:dyDescent="0.3">
      <c r="A67" s="6"/>
      <c r="B67" s="23"/>
      <c r="D67" s="19"/>
      <c r="E67" s="10"/>
      <c r="F67" s="28"/>
      <c r="G67" s="15"/>
      <c r="H67" s="6"/>
    </row>
    <row r="68" spans="1:8" s="7" customFormat="1" x14ac:dyDescent="0.3">
      <c r="A68" s="6"/>
      <c r="B68" s="23"/>
      <c r="D68" s="19"/>
      <c r="E68" s="10"/>
      <c r="F68" s="28"/>
      <c r="G68" s="15"/>
      <c r="H68" s="6"/>
    </row>
    <row r="69" spans="1:8" s="7" customFormat="1" x14ac:dyDescent="0.3">
      <c r="A69" s="6"/>
      <c r="B69" s="23"/>
      <c r="D69" s="19"/>
      <c r="E69" s="10"/>
      <c r="F69" s="28"/>
      <c r="G69" s="15"/>
      <c r="H69" s="6"/>
    </row>
    <row r="70" spans="1:8" s="7" customFormat="1" x14ac:dyDescent="0.3">
      <c r="A70" s="6"/>
      <c r="B70" s="23"/>
      <c r="D70" s="19"/>
      <c r="E70" s="10"/>
      <c r="F70" s="28"/>
      <c r="G70" s="15"/>
      <c r="H70" s="6"/>
    </row>
    <row r="71" spans="1:8" s="7" customFormat="1" x14ac:dyDescent="0.3">
      <c r="A71" s="6"/>
      <c r="B71" s="23"/>
      <c r="D71" s="19"/>
      <c r="E71" s="10"/>
      <c r="F71" s="28"/>
      <c r="G71" s="15"/>
      <c r="H71" s="6"/>
    </row>
    <row r="72" spans="1:8" s="7" customFormat="1" x14ac:dyDescent="0.3">
      <c r="A72" s="6"/>
      <c r="B72" s="23"/>
      <c r="D72" s="19"/>
      <c r="E72" s="10"/>
      <c r="F72" s="28"/>
      <c r="G72" s="15"/>
      <c r="H72" s="6"/>
    </row>
    <row r="73" spans="1:8" s="7" customFormat="1" x14ac:dyDescent="0.3">
      <c r="A73" s="6"/>
      <c r="B73" s="23"/>
      <c r="D73" s="19"/>
      <c r="E73" s="10"/>
      <c r="F73" s="28"/>
      <c r="G73" s="15"/>
      <c r="H73" s="6"/>
    </row>
    <row r="74" spans="1:8" s="7" customFormat="1" x14ac:dyDescent="0.3">
      <c r="A74" s="6"/>
      <c r="B74" s="23"/>
      <c r="D74" s="19"/>
      <c r="E74" s="10"/>
      <c r="F74" s="28"/>
      <c r="G74" s="15"/>
      <c r="H74" s="6"/>
    </row>
    <row r="75" spans="1:8" s="7" customFormat="1" x14ac:dyDescent="0.3">
      <c r="A75" s="6"/>
      <c r="B75" s="23"/>
      <c r="D75" s="19"/>
      <c r="E75" s="10"/>
      <c r="F75" s="28"/>
      <c r="G75" s="15"/>
      <c r="H75" s="6"/>
    </row>
    <row r="76" spans="1:8" s="7" customFormat="1" x14ac:dyDescent="0.3">
      <c r="A76" s="6"/>
      <c r="B76" s="23"/>
      <c r="D76" s="19"/>
      <c r="E76" s="10"/>
      <c r="F76" s="28"/>
      <c r="G76" s="15"/>
      <c r="H76" s="6"/>
    </row>
    <row r="77" spans="1:8" s="7" customFormat="1" x14ac:dyDescent="0.3">
      <c r="A77" s="6"/>
      <c r="B77" s="23"/>
      <c r="D77" s="19"/>
      <c r="E77" s="10"/>
      <c r="F77" s="28"/>
      <c r="G77" s="15"/>
      <c r="H77" s="6"/>
    </row>
    <row r="78" spans="1:8" s="7" customFormat="1" x14ac:dyDescent="0.3">
      <c r="A78" s="6"/>
      <c r="B78" s="23"/>
      <c r="D78" s="19"/>
      <c r="E78" s="10"/>
      <c r="F78" s="28"/>
      <c r="G78" s="15"/>
      <c r="H78" s="6"/>
    </row>
    <row r="79" spans="1:8" s="7" customFormat="1" x14ac:dyDescent="0.3">
      <c r="A79" s="6"/>
      <c r="B79" s="23"/>
      <c r="D79" s="19"/>
      <c r="E79" s="10"/>
      <c r="F79" s="28"/>
      <c r="G79" s="15"/>
      <c r="H79" s="6"/>
    </row>
    <row r="80" spans="1:8" s="7" customFormat="1" x14ac:dyDescent="0.3">
      <c r="A80" s="6"/>
      <c r="B80" s="23"/>
      <c r="D80" s="19"/>
      <c r="E80" s="10"/>
      <c r="F80" s="28"/>
      <c r="G80" s="15"/>
      <c r="H80" s="6"/>
    </row>
    <row r="81" spans="1:8" s="7" customFormat="1" x14ac:dyDescent="0.3">
      <c r="A81" s="6"/>
      <c r="B81" s="23"/>
      <c r="D81" s="19"/>
      <c r="E81" s="10"/>
      <c r="F81" s="28"/>
      <c r="G81" s="15"/>
      <c r="H81" s="6"/>
    </row>
    <row r="82" spans="1:8" s="7" customFormat="1" x14ac:dyDescent="0.3">
      <c r="A82" s="6"/>
      <c r="B82" s="23"/>
      <c r="D82" s="19"/>
      <c r="E82" s="10"/>
      <c r="F82" s="28"/>
      <c r="G82" s="15"/>
      <c r="H82" s="6"/>
    </row>
    <row r="83" spans="1:8" s="7" customFormat="1" x14ac:dyDescent="0.3">
      <c r="A83" s="6"/>
      <c r="B83" s="23"/>
      <c r="D83" s="19"/>
      <c r="E83" s="10"/>
      <c r="F83" s="28"/>
      <c r="G83" s="15"/>
      <c r="H83" s="6"/>
    </row>
    <row r="84" spans="1:8" s="7" customFormat="1" x14ac:dyDescent="0.3">
      <c r="A84" s="6"/>
      <c r="B84" s="23"/>
      <c r="D84" s="19"/>
      <c r="E84" s="10"/>
      <c r="F84" s="28"/>
      <c r="G84" s="15"/>
      <c r="H84" s="6"/>
    </row>
    <row r="85" spans="1:8" s="7" customFormat="1" x14ac:dyDescent="0.3">
      <c r="A85" s="6"/>
      <c r="B85" s="23"/>
      <c r="D85" s="19"/>
      <c r="E85" s="10"/>
      <c r="F85" s="28"/>
      <c r="G85" s="15"/>
      <c r="H85" s="6"/>
    </row>
    <row r="86" spans="1:8" s="7" customFormat="1" x14ac:dyDescent="0.3">
      <c r="A86" s="6"/>
      <c r="B86" s="23"/>
      <c r="D86" s="19"/>
      <c r="E86" s="10"/>
      <c r="F86" s="28"/>
      <c r="G86" s="15"/>
      <c r="H86" s="6"/>
    </row>
    <row r="87" spans="1:8" s="7" customFormat="1" x14ac:dyDescent="0.3">
      <c r="A87" s="6"/>
      <c r="B87" s="23"/>
      <c r="D87" s="19"/>
      <c r="E87" s="10"/>
      <c r="F87" s="28"/>
      <c r="G87" s="15"/>
      <c r="H87" s="6"/>
    </row>
    <row r="88" spans="1:8" s="7" customFormat="1" x14ac:dyDescent="0.3">
      <c r="A88" s="6"/>
      <c r="B88" s="23"/>
      <c r="D88" s="19"/>
      <c r="E88" s="10"/>
      <c r="F88" s="28"/>
      <c r="G88" s="15"/>
      <c r="H88" s="6"/>
    </row>
    <row r="89" spans="1:8" s="7" customFormat="1" x14ac:dyDescent="0.3">
      <c r="A89" s="6"/>
      <c r="B89" s="23"/>
      <c r="D89" s="19"/>
      <c r="E89" s="10"/>
      <c r="F89" s="28"/>
      <c r="G89" s="15"/>
      <c r="H89" s="6"/>
    </row>
    <row r="90" spans="1:8" s="7" customFormat="1" x14ac:dyDescent="0.3">
      <c r="A90" s="6"/>
      <c r="B90" s="23"/>
      <c r="D90" s="19"/>
      <c r="E90" s="10"/>
      <c r="F90" s="28"/>
      <c r="G90" s="15"/>
      <c r="H90" s="6"/>
    </row>
    <row r="91" spans="1:8" s="7" customFormat="1" x14ac:dyDescent="0.3">
      <c r="A91" s="6"/>
      <c r="B91" s="23"/>
      <c r="D91" s="19"/>
      <c r="E91" s="10"/>
      <c r="F91" s="28"/>
      <c r="G91" s="15"/>
      <c r="H91" s="6"/>
    </row>
    <row r="92" spans="1:8" s="7" customFormat="1" x14ac:dyDescent="0.3">
      <c r="A92" s="6"/>
      <c r="B92" s="23"/>
      <c r="D92" s="19"/>
      <c r="E92" s="10"/>
      <c r="F92" s="28"/>
      <c r="G92" s="15"/>
      <c r="H92" s="6"/>
    </row>
    <row r="93" spans="1:8" s="7" customFormat="1" x14ac:dyDescent="0.3">
      <c r="A93" s="6"/>
      <c r="B93" s="23"/>
      <c r="D93" s="19"/>
      <c r="E93" s="10"/>
      <c r="F93" s="28"/>
      <c r="G93" s="15"/>
      <c r="H93" s="6"/>
    </row>
    <row r="94" spans="1:8" s="7" customFormat="1" x14ac:dyDescent="0.3">
      <c r="A94" s="6"/>
      <c r="B94" s="23"/>
      <c r="D94" s="19"/>
      <c r="E94" s="10"/>
      <c r="F94" s="28"/>
      <c r="G94" s="15"/>
      <c r="H94" s="6"/>
    </row>
    <row r="95" spans="1:8" s="7" customFormat="1" x14ac:dyDescent="0.3">
      <c r="A95" s="6"/>
      <c r="B95" s="23"/>
      <c r="D95" s="19"/>
      <c r="E95" s="10"/>
      <c r="F95" s="28"/>
      <c r="G95" s="15"/>
      <c r="H95" s="6"/>
    </row>
    <row r="96" spans="1:8" s="7" customFormat="1" x14ac:dyDescent="0.3">
      <c r="A96" s="6"/>
      <c r="B96" s="23"/>
      <c r="D96" s="19"/>
      <c r="E96" s="10"/>
      <c r="F96" s="28"/>
      <c r="G96" s="15"/>
      <c r="H96" s="6"/>
    </row>
    <row r="97" spans="1:8" s="7" customFormat="1" x14ac:dyDescent="0.3">
      <c r="A97" s="6"/>
      <c r="B97" s="23"/>
      <c r="D97" s="19"/>
      <c r="E97" s="10"/>
      <c r="F97" s="28"/>
      <c r="G97" s="15"/>
      <c r="H97" s="6"/>
    </row>
    <row r="98" spans="1:8" s="7" customFormat="1" x14ac:dyDescent="0.3">
      <c r="A98" s="6"/>
      <c r="B98" s="23"/>
      <c r="D98" s="19"/>
      <c r="E98" s="10"/>
      <c r="F98" s="28"/>
      <c r="G98" s="15"/>
      <c r="H98" s="6"/>
    </row>
    <row r="99" spans="1:8" s="7" customFormat="1" x14ac:dyDescent="0.3">
      <c r="A99" s="6"/>
      <c r="B99" s="23"/>
      <c r="D99" s="19"/>
      <c r="E99" s="10"/>
      <c r="F99" s="28"/>
      <c r="G99" s="15"/>
      <c r="H99" s="6"/>
    </row>
    <row r="100" spans="1:8" s="7" customFormat="1" x14ac:dyDescent="0.3">
      <c r="A100" s="6"/>
      <c r="B100" s="23"/>
      <c r="D100" s="19"/>
      <c r="E100" s="10"/>
      <c r="F100" s="28"/>
      <c r="G100" s="15"/>
      <c r="H100" s="6"/>
    </row>
  </sheetData>
  <mergeCells count="4">
    <mergeCell ref="E60:F60"/>
    <mergeCell ref="D61:D65"/>
    <mergeCell ref="A1:G1"/>
    <mergeCell ref="A3:D3"/>
  </mergeCells>
  <printOptions horizontalCentered="1"/>
  <pageMargins left="0.196850393700787" right="3.9370078740157501E-2" top="7.8740157480315001E-2" bottom="0.196850393700787" header="0.31496062992126" footer="0.31496062992126"/>
  <pageSetup paperSize="9" orientation="landscape" r:id="rId1"/>
  <headerFooter alignWithMargins="0">
    <oddFooter>&amp;C&amp;F&amp;RPage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5"/>
  <sheetViews>
    <sheetView topLeftCell="A55" zoomScale="115" zoomScaleNormal="115" workbookViewId="0">
      <selection activeCell="G151" sqref="G151"/>
    </sheetView>
  </sheetViews>
  <sheetFormatPr defaultColWidth="9.109375" defaultRowHeight="19.8" x14ac:dyDescent="0.3"/>
  <cols>
    <col min="1" max="1" width="4.109375" style="6" customWidth="1"/>
    <col min="2" max="2" width="8.33203125" style="17" customWidth="1"/>
    <col min="3" max="3" width="10.33203125" style="17" customWidth="1"/>
    <col min="4" max="4" width="8.6640625" style="6" customWidth="1"/>
    <col min="5" max="5" width="48.6640625" style="23" customWidth="1"/>
    <col min="6" max="6" width="7.6640625" style="7" customWidth="1"/>
    <col min="7" max="7" width="9.88671875" style="1" customWidth="1"/>
    <col min="8" max="8" width="11.5546875" style="28" customWidth="1"/>
    <col min="9" max="9" width="8.109375" style="19" customWidth="1"/>
    <col min="10" max="10" width="12.6640625" style="15" customWidth="1"/>
    <col min="11" max="11" width="5" style="6" customWidth="1"/>
    <col min="12" max="16384" width="9.109375" style="6"/>
  </cols>
  <sheetData>
    <row r="1" spans="1:11" s="3" customFormat="1" ht="39.6" x14ac:dyDescent="0.3">
      <c r="A1" s="29" t="s">
        <v>70</v>
      </c>
      <c r="B1" s="29" t="s">
        <v>71</v>
      </c>
      <c r="C1" s="29" t="s">
        <v>73</v>
      </c>
      <c r="D1" s="29" t="s">
        <v>72</v>
      </c>
      <c r="E1" s="30" t="s">
        <v>74</v>
      </c>
      <c r="F1" s="2" t="s">
        <v>75</v>
      </c>
      <c r="G1" s="8" t="s">
        <v>76</v>
      </c>
      <c r="H1" s="25" t="s">
        <v>77</v>
      </c>
      <c r="I1" s="12" t="s">
        <v>78</v>
      </c>
      <c r="J1" s="12" t="s">
        <v>173</v>
      </c>
    </row>
    <row r="2" spans="1:11" ht="39.6" x14ac:dyDescent="0.3">
      <c r="A2" s="20">
        <v>1</v>
      </c>
      <c r="B2" s="16" t="s">
        <v>82</v>
      </c>
      <c r="C2" s="16" t="s">
        <v>83</v>
      </c>
      <c r="D2" s="4" t="s">
        <v>81</v>
      </c>
      <c r="E2" s="21" t="s">
        <v>84</v>
      </c>
      <c r="F2" s="5">
        <v>2.5</v>
      </c>
      <c r="G2" s="9" t="s">
        <v>66</v>
      </c>
      <c r="H2" s="26">
        <v>0</v>
      </c>
      <c r="I2" s="12" t="s">
        <v>68</v>
      </c>
      <c r="J2" s="13">
        <f>F2-H2</f>
        <v>2.5</v>
      </c>
    </row>
    <row r="3" spans="1:11" ht="59.4" x14ac:dyDescent="0.3">
      <c r="A3" s="20">
        <v>2</v>
      </c>
      <c r="B3" s="16" t="s">
        <v>82</v>
      </c>
      <c r="C3" s="16" t="s">
        <v>83</v>
      </c>
      <c r="D3" s="4" t="s">
        <v>81</v>
      </c>
      <c r="E3" s="21" t="s">
        <v>85</v>
      </c>
      <c r="F3" s="5">
        <v>2.5</v>
      </c>
      <c r="G3" s="9" t="s">
        <v>86</v>
      </c>
      <c r="H3" s="26">
        <v>2.4874999999999998</v>
      </c>
      <c r="I3" s="12" t="s">
        <v>67</v>
      </c>
      <c r="J3" s="13">
        <f t="shared" ref="J3:J64" si="0">F3-H3</f>
        <v>1.2500000000000178E-2</v>
      </c>
    </row>
    <row r="4" spans="1:11" ht="59.4" x14ac:dyDescent="0.3">
      <c r="A4" s="20">
        <v>3</v>
      </c>
      <c r="B4" s="16" t="s">
        <v>82</v>
      </c>
      <c r="C4" s="16" t="s">
        <v>83</v>
      </c>
      <c r="D4" s="4" t="s">
        <v>81</v>
      </c>
      <c r="E4" s="22" t="s">
        <v>87</v>
      </c>
      <c r="F4" s="5">
        <v>15</v>
      </c>
      <c r="G4" s="9" t="s">
        <v>66</v>
      </c>
      <c r="H4" s="26">
        <v>14.922499999999999</v>
      </c>
      <c r="I4" s="12" t="s">
        <v>67</v>
      </c>
      <c r="J4" s="13">
        <f t="shared" si="0"/>
        <v>7.7500000000000568E-2</v>
      </c>
    </row>
    <row r="5" spans="1:11" ht="39.6" x14ac:dyDescent="0.3">
      <c r="A5" s="20">
        <v>4</v>
      </c>
      <c r="B5" s="16" t="s">
        <v>82</v>
      </c>
      <c r="C5" s="16" t="s">
        <v>83</v>
      </c>
      <c r="D5" s="4" t="s">
        <v>81</v>
      </c>
      <c r="E5" s="22" t="s">
        <v>88</v>
      </c>
      <c r="F5" s="5">
        <v>5</v>
      </c>
      <c r="G5" s="9" t="s">
        <v>66</v>
      </c>
      <c r="H5" s="26">
        <v>4.9749999999999996</v>
      </c>
      <c r="I5" s="12" t="s">
        <v>67</v>
      </c>
      <c r="J5" s="13">
        <f t="shared" si="0"/>
        <v>2.5000000000000355E-2</v>
      </c>
    </row>
    <row r="6" spans="1:11" ht="59.4" x14ac:dyDescent="0.3">
      <c r="A6" s="20">
        <v>5</v>
      </c>
      <c r="B6" s="16" t="s">
        <v>82</v>
      </c>
      <c r="C6" s="16" t="s">
        <v>83</v>
      </c>
      <c r="D6" s="4" t="s">
        <v>81</v>
      </c>
      <c r="E6" s="22" t="s">
        <v>89</v>
      </c>
      <c r="F6" s="5">
        <v>10</v>
      </c>
      <c r="G6" s="9" t="s">
        <v>66</v>
      </c>
      <c r="H6" s="26" t="s">
        <v>160</v>
      </c>
      <c r="I6" s="12" t="s">
        <v>67</v>
      </c>
      <c r="J6" s="13">
        <f t="shared" si="0"/>
        <v>-994490</v>
      </c>
    </row>
    <row r="7" spans="1:11" ht="39.6" x14ac:dyDescent="0.3">
      <c r="A7" s="20">
        <v>6</v>
      </c>
      <c r="B7" s="16" t="s">
        <v>82</v>
      </c>
      <c r="C7" s="16" t="s">
        <v>83</v>
      </c>
      <c r="D7" s="4" t="s">
        <v>81</v>
      </c>
      <c r="E7" s="22" t="s">
        <v>90</v>
      </c>
      <c r="F7" s="5">
        <v>15</v>
      </c>
      <c r="G7" s="9" t="s">
        <v>66</v>
      </c>
      <c r="H7" s="26">
        <v>14.925000000000001</v>
      </c>
      <c r="I7" s="12" t="s">
        <v>67</v>
      </c>
      <c r="J7" s="13">
        <f t="shared" si="0"/>
        <v>7.4999999999999289E-2</v>
      </c>
    </row>
    <row r="8" spans="1:11" ht="59.4" x14ac:dyDescent="0.3">
      <c r="A8" s="20">
        <v>7</v>
      </c>
      <c r="B8" s="16" t="s">
        <v>82</v>
      </c>
      <c r="C8" s="16" t="s">
        <v>83</v>
      </c>
      <c r="D8" s="4" t="s">
        <v>81</v>
      </c>
      <c r="E8" s="22" t="s">
        <v>105</v>
      </c>
      <c r="F8" s="5">
        <v>8</v>
      </c>
      <c r="G8" s="9" t="s">
        <v>66</v>
      </c>
      <c r="H8" s="26">
        <v>7.96</v>
      </c>
      <c r="I8" s="12" t="s">
        <v>67</v>
      </c>
      <c r="J8" s="13">
        <f t="shared" si="0"/>
        <v>4.0000000000000036E-2</v>
      </c>
    </row>
    <row r="9" spans="1:11" ht="59.4" x14ac:dyDescent="0.3">
      <c r="A9" s="20">
        <v>8</v>
      </c>
      <c r="B9" s="16" t="s">
        <v>82</v>
      </c>
      <c r="C9" s="16" t="s">
        <v>83</v>
      </c>
      <c r="D9" s="4" t="s">
        <v>81</v>
      </c>
      <c r="E9" s="22" t="s">
        <v>91</v>
      </c>
      <c r="F9" s="5">
        <v>6</v>
      </c>
      <c r="G9" s="9" t="s">
        <v>66</v>
      </c>
      <c r="H9" s="26">
        <v>5.97</v>
      </c>
      <c r="I9" s="12" t="s">
        <v>67</v>
      </c>
      <c r="J9" s="13">
        <f t="shared" si="0"/>
        <v>3.0000000000000249E-2</v>
      </c>
    </row>
    <row r="10" spans="1:11" ht="39.6" x14ac:dyDescent="0.3">
      <c r="A10" s="20">
        <v>9</v>
      </c>
      <c r="B10" s="16" t="s">
        <v>82</v>
      </c>
      <c r="C10" s="16" t="s">
        <v>83</v>
      </c>
      <c r="D10" s="4" t="s">
        <v>81</v>
      </c>
      <c r="E10" s="22" t="s">
        <v>104</v>
      </c>
      <c r="F10" s="6">
        <v>9.6</v>
      </c>
      <c r="G10" s="9" t="s">
        <v>66</v>
      </c>
      <c r="H10" s="26">
        <v>9.5500000000000007</v>
      </c>
      <c r="I10" s="12" t="s">
        <v>67</v>
      </c>
      <c r="J10" s="13">
        <f t="shared" si="0"/>
        <v>4.9999999999998934E-2</v>
      </c>
    </row>
    <row r="11" spans="1:11" ht="59.4" x14ac:dyDescent="0.3">
      <c r="A11" s="20">
        <v>10</v>
      </c>
      <c r="B11" s="16" t="s">
        <v>82</v>
      </c>
      <c r="C11" s="16" t="s">
        <v>83</v>
      </c>
      <c r="D11" s="4" t="s">
        <v>81</v>
      </c>
      <c r="E11" s="22" t="s">
        <v>92</v>
      </c>
      <c r="F11" s="5">
        <v>10</v>
      </c>
      <c r="G11" s="9" t="s">
        <v>66</v>
      </c>
      <c r="H11" s="26">
        <v>9.9499999999999993</v>
      </c>
      <c r="I11" s="12" t="s">
        <v>67</v>
      </c>
      <c r="J11" s="13">
        <f t="shared" si="0"/>
        <v>5.0000000000000711E-2</v>
      </c>
    </row>
    <row r="12" spans="1:11" ht="39.6" x14ac:dyDescent="0.3">
      <c r="A12" s="20">
        <v>11</v>
      </c>
      <c r="B12" s="16" t="s">
        <v>82</v>
      </c>
      <c r="C12" s="16" t="s">
        <v>83</v>
      </c>
      <c r="D12" s="4" t="s">
        <v>81</v>
      </c>
      <c r="E12" s="22" t="s">
        <v>100</v>
      </c>
      <c r="F12" s="5">
        <v>7</v>
      </c>
      <c r="G12" s="9" t="s">
        <v>66</v>
      </c>
      <c r="H12" s="26">
        <v>6.9649999999999999</v>
      </c>
      <c r="I12" s="12" t="s">
        <v>67</v>
      </c>
      <c r="J12" s="13">
        <f t="shared" si="0"/>
        <v>3.5000000000000142E-2</v>
      </c>
    </row>
    <row r="13" spans="1:11" ht="39.6" x14ac:dyDescent="0.3">
      <c r="A13" s="20">
        <v>12</v>
      </c>
      <c r="B13" s="16" t="s">
        <v>82</v>
      </c>
      <c r="C13" s="16" t="s">
        <v>83</v>
      </c>
      <c r="D13" s="4" t="s">
        <v>81</v>
      </c>
      <c r="E13" s="22" t="s">
        <v>93</v>
      </c>
      <c r="F13" s="5">
        <v>3</v>
      </c>
      <c r="G13" s="9" t="s">
        <v>66</v>
      </c>
      <c r="H13" s="27">
        <v>2.9849999999999999</v>
      </c>
      <c r="I13" s="12" t="s">
        <v>67</v>
      </c>
      <c r="J13" s="13">
        <f t="shared" si="0"/>
        <v>1.5000000000000124E-2</v>
      </c>
      <c r="K13" s="15"/>
    </row>
    <row r="14" spans="1:11" ht="39.6" x14ac:dyDescent="0.3">
      <c r="A14" s="20">
        <v>13</v>
      </c>
      <c r="B14" s="16" t="s">
        <v>82</v>
      </c>
      <c r="C14" s="16" t="s">
        <v>83</v>
      </c>
      <c r="D14" s="4" t="s">
        <v>81</v>
      </c>
      <c r="E14" s="22" t="s">
        <v>94</v>
      </c>
      <c r="F14" s="5">
        <v>5</v>
      </c>
      <c r="G14" s="9" t="s">
        <v>66</v>
      </c>
      <c r="H14" s="24">
        <v>5</v>
      </c>
      <c r="I14" s="12" t="s">
        <v>67</v>
      </c>
      <c r="J14" s="13">
        <f>F14-H14</f>
        <v>0</v>
      </c>
    </row>
    <row r="15" spans="1:11" ht="39.6" x14ac:dyDescent="0.3">
      <c r="A15" s="20">
        <v>14</v>
      </c>
      <c r="B15" s="16" t="s">
        <v>82</v>
      </c>
      <c r="C15" s="16" t="s">
        <v>83</v>
      </c>
      <c r="D15" s="4" t="s">
        <v>81</v>
      </c>
      <c r="E15" s="22" t="s">
        <v>95</v>
      </c>
      <c r="F15" s="5">
        <v>5</v>
      </c>
      <c r="G15" s="9" t="s">
        <v>66</v>
      </c>
      <c r="H15" s="26">
        <v>4.9749999999999996</v>
      </c>
      <c r="I15" s="12" t="s">
        <v>67</v>
      </c>
      <c r="J15" s="13">
        <f t="shared" si="0"/>
        <v>2.5000000000000355E-2</v>
      </c>
    </row>
    <row r="16" spans="1:11" ht="39.6" x14ac:dyDescent="0.3">
      <c r="A16" s="20">
        <v>15</v>
      </c>
      <c r="B16" s="16" t="s">
        <v>82</v>
      </c>
      <c r="C16" s="16" t="s">
        <v>83</v>
      </c>
      <c r="D16" s="4" t="s">
        <v>81</v>
      </c>
      <c r="E16" s="22" t="s">
        <v>96</v>
      </c>
      <c r="F16" s="5">
        <v>5</v>
      </c>
      <c r="G16" s="9" t="s">
        <v>66</v>
      </c>
      <c r="H16" s="26" t="s">
        <v>161</v>
      </c>
      <c r="I16" s="12" t="s">
        <v>67</v>
      </c>
      <c r="J16" s="13">
        <f t="shared" si="0"/>
        <v>-248745</v>
      </c>
    </row>
    <row r="17" spans="1:10" ht="39.6" x14ac:dyDescent="0.3">
      <c r="A17" s="20">
        <v>16</v>
      </c>
      <c r="B17" s="16" t="s">
        <v>82</v>
      </c>
      <c r="C17" s="16" t="s">
        <v>83</v>
      </c>
      <c r="D17" s="4" t="s">
        <v>81</v>
      </c>
      <c r="E17" s="22" t="s">
        <v>97</v>
      </c>
      <c r="F17" s="5">
        <v>5</v>
      </c>
      <c r="G17" s="9" t="s">
        <v>66</v>
      </c>
      <c r="H17" s="26">
        <v>4.9749999999999996</v>
      </c>
      <c r="I17" s="12" t="s">
        <v>67</v>
      </c>
      <c r="J17" s="13">
        <f t="shared" si="0"/>
        <v>2.5000000000000355E-2</v>
      </c>
    </row>
    <row r="18" spans="1:10" ht="39.6" x14ac:dyDescent="0.3">
      <c r="A18" s="20">
        <v>17</v>
      </c>
      <c r="B18" s="16" t="s">
        <v>82</v>
      </c>
      <c r="C18" s="16" t="s">
        <v>83</v>
      </c>
      <c r="D18" s="4" t="s">
        <v>81</v>
      </c>
      <c r="E18" s="22" t="s">
        <v>98</v>
      </c>
      <c r="F18" s="5">
        <v>5</v>
      </c>
      <c r="G18" s="9" t="s">
        <v>66</v>
      </c>
      <c r="H18" s="26">
        <v>4.9749999999999996</v>
      </c>
      <c r="I18" s="12" t="s">
        <v>67</v>
      </c>
      <c r="J18" s="13">
        <f t="shared" si="0"/>
        <v>2.5000000000000355E-2</v>
      </c>
    </row>
    <row r="19" spans="1:10" ht="20.399999999999999" x14ac:dyDescent="0.3">
      <c r="A19" s="20">
        <v>18</v>
      </c>
      <c r="B19" s="16" t="s">
        <v>82</v>
      </c>
      <c r="C19" s="16" t="s">
        <v>83</v>
      </c>
      <c r="D19" s="4" t="s">
        <v>81</v>
      </c>
      <c r="E19" s="22" t="s">
        <v>99</v>
      </c>
      <c r="F19" s="5">
        <v>10</v>
      </c>
      <c r="G19" s="9" t="s">
        <v>66</v>
      </c>
      <c r="H19" s="26">
        <v>0</v>
      </c>
      <c r="I19" s="12" t="s">
        <v>68</v>
      </c>
      <c r="J19" s="13">
        <f t="shared" si="0"/>
        <v>10</v>
      </c>
    </row>
    <row r="20" spans="1:10" ht="39.6" x14ac:dyDescent="0.3">
      <c r="A20" s="20">
        <v>19</v>
      </c>
      <c r="B20" s="16" t="s">
        <v>82</v>
      </c>
      <c r="C20" s="16" t="s">
        <v>83</v>
      </c>
      <c r="D20" s="4" t="s">
        <v>81</v>
      </c>
      <c r="E20" s="22" t="s">
        <v>103</v>
      </c>
      <c r="F20" s="5">
        <v>6.2</v>
      </c>
      <c r="G20" s="9" t="s">
        <v>66</v>
      </c>
      <c r="H20" s="27">
        <v>6.1689999999999996</v>
      </c>
      <c r="I20" s="12" t="s">
        <v>67</v>
      </c>
      <c r="J20" s="13">
        <f t="shared" si="0"/>
        <v>3.1000000000000583E-2</v>
      </c>
    </row>
    <row r="21" spans="1:10" ht="39.6" x14ac:dyDescent="0.3">
      <c r="A21" s="20">
        <v>20</v>
      </c>
      <c r="B21" s="16" t="s">
        <v>82</v>
      </c>
      <c r="C21" s="16" t="s">
        <v>83</v>
      </c>
      <c r="D21" s="4" t="s">
        <v>81</v>
      </c>
      <c r="E21" s="22" t="s">
        <v>102</v>
      </c>
      <c r="F21" s="5">
        <v>6.2</v>
      </c>
      <c r="G21" s="9" t="s">
        <v>66</v>
      </c>
      <c r="H21" s="27">
        <v>6.1689999999999996</v>
      </c>
      <c r="I21" s="12" t="s">
        <v>67</v>
      </c>
      <c r="J21" s="13">
        <f t="shared" si="0"/>
        <v>3.1000000000000583E-2</v>
      </c>
    </row>
    <row r="22" spans="1:10" ht="39.6" x14ac:dyDescent="0.3">
      <c r="A22" s="20">
        <v>21</v>
      </c>
      <c r="B22" s="16" t="s">
        <v>82</v>
      </c>
      <c r="C22" s="16" t="s">
        <v>83</v>
      </c>
      <c r="D22" s="4" t="s">
        <v>81</v>
      </c>
      <c r="E22" s="22" t="s">
        <v>101</v>
      </c>
      <c r="F22" s="5">
        <v>10</v>
      </c>
      <c r="G22" s="9" t="s">
        <v>66</v>
      </c>
      <c r="H22" s="26">
        <v>9.9499999999999993</v>
      </c>
      <c r="I22" s="12" t="s">
        <v>67</v>
      </c>
      <c r="J22" s="13">
        <f t="shared" si="0"/>
        <v>5.0000000000000711E-2</v>
      </c>
    </row>
    <row r="23" spans="1:10" ht="59.4" x14ac:dyDescent="0.3">
      <c r="A23" s="20">
        <v>22</v>
      </c>
      <c r="B23" s="16" t="s">
        <v>82</v>
      </c>
      <c r="C23" s="16" t="s">
        <v>83</v>
      </c>
      <c r="D23" s="4" t="s">
        <v>81</v>
      </c>
      <c r="E23" s="22" t="s">
        <v>106</v>
      </c>
      <c r="F23" s="5">
        <v>5.4</v>
      </c>
      <c r="G23" s="9" t="s">
        <v>66</v>
      </c>
      <c r="H23" s="26">
        <v>5.3724999999999996</v>
      </c>
      <c r="I23" s="12" t="s">
        <v>67</v>
      </c>
      <c r="J23" s="13">
        <f t="shared" si="0"/>
        <v>2.7500000000000746E-2</v>
      </c>
    </row>
    <row r="24" spans="1:10" ht="39.6" x14ac:dyDescent="0.3">
      <c r="A24" s="20">
        <v>23</v>
      </c>
      <c r="B24" s="16" t="s">
        <v>82</v>
      </c>
      <c r="C24" s="16" t="s">
        <v>83</v>
      </c>
      <c r="D24" s="4" t="s">
        <v>81</v>
      </c>
      <c r="E24" s="22" t="s">
        <v>107</v>
      </c>
      <c r="F24" s="5">
        <v>5</v>
      </c>
      <c r="G24" s="9" t="s">
        <v>66</v>
      </c>
      <c r="H24" s="26">
        <v>4.9749999999999996</v>
      </c>
      <c r="I24" s="12" t="s">
        <v>67</v>
      </c>
      <c r="J24" s="13">
        <f t="shared" si="0"/>
        <v>2.5000000000000355E-2</v>
      </c>
    </row>
    <row r="25" spans="1:10" ht="39.6" x14ac:dyDescent="0.3">
      <c r="A25" s="20">
        <v>24</v>
      </c>
      <c r="B25" s="16" t="s">
        <v>82</v>
      </c>
      <c r="C25" s="16" t="s">
        <v>83</v>
      </c>
      <c r="D25" s="4" t="s">
        <v>81</v>
      </c>
      <c r="E25" s="22" t="s">
        <v>108</v>
      </c>
      <c r="F25" s="5">
        <v>4.3</v>
      </c>
      <c r="G25" s="9" t="s">
        <v>66</v>
      </c>
      <c r="H25" s="26">
        <v>4.2750000000000004</v>
      </c>
      <c r="I25" s="12" t="s">
        <v>67</v>
      </c>
      <c r="J25" s="13">
        <f t="shared" si="0"/>
        <v>2.4999999999999467E-2</v>
      </c>
    </row>
    <row r="26" spans="1:10" ht="39.6" x14ac:dyDescent="0.3">
      <c r="A26" s="20">
        <v>25</v>
      </c>
      <c r="B26" s="16" t="s">
        <v>82</v>
      </c>
      <c r="C26" s="16" t="s">
        <v>83</v>
      </c>
      <c r="D26" s="4" t="s">
        <v>81</v>
      </c>
      <c r="E26" s="22" t="s">
        <v>109</v>
      </c>
      <c r="F26" s="5">
        <v>0.74124000000000001</v>
      </c>
      <c r="G26" s="9" t="s">
        <v>110</v>
      </c>
      <c r="H26" s="26">
        <v>0.74124000000000001</v>
      </c>
      <c r="I26" s="12" t="s">
        <v>67</v>
      </c>
      <c r="J26" s="13">
        <f t="shared" si="0"/>
        <v>0</v>
      </c>
    </row>
    <row r="27" spans="1:10" ht="39.6" x14ac:dyDescent="0.3">
      <c r="A27" s="20">
        <v>26</v>
      </c>
      <c r="B27" s="16" t="s">
        <v>82</v>
      </c>
      <c r="C27" s="16" t="s">
        <v>83</v>
      </c>
      <c r="D27" s="4" t="s">
        <v>79</v>
      </c>
      <c r="E27" s="22" t="s">
        <v>111</v>
      </c>
      <c r="F27" s="5">
        <v>10</v>
      </c>
      <c r="G27" s="9" t="s">
        <v>66</v>
      </c>
      <c r="H27" s="27">
        <v>9.9499999999999993</v>
      </c>
      <c r="I27" s="12" t="s">
        <v>67</v>
      </c>
      <c r="J27" s="13">
        <f t="shared" si="0"/>
        <v>5.0000000000000711E-2</v>
      </c>
    </row>
    <row r="28" spans="1:10" ht="59.4" x14ac:dyDescent="0.3">
      <c r="A28" s="20">
        <v>27</v>
      </c>
      <c r="B28" s="16" t="s">
        <v>82</v>
      </c>
      <c r="C28" s="16" t="s">
        <v>83</v>
      </c>
      <c r="D28" s="4" t="s">
        <v>79</v>
      </c>
      <c r="E28" s="22" t="s">
        <v>112</v>
      </c>
      <c r="F28" s="5">
        <v>15</v>
      </c>
      <c r="G28" s="9" t="s">
        <v>66</v>
      </c>
      <c r="H28" s="27">
        <v>7.5</v>
      </c>
      <c r="I28" s="12" t="s">
        <v>68</v>
      </c>
      <c r="J28" s="13">
        <f t="shared" si="0"/>
        <v>7.5</v>
      </c>
    </row>
    <row r="29" spans="1:10" ht="39.6" x14ac:dyDescent="0.3">
      <c r="A29" s="20">
        <v>28</v>
      </c>
      <c r="B29" s="16" t="s">
        <v>82</v>
      </c>
      <c r="C29" s="16" t="s">
        <v>83</v>
      </c>
      <c r="D29" s="4" t="s">
        <v>79</v>
      </c>
      <c r="E29" s="22" t="s">
        <v>113</v>
      </c>
      <c r="F29" s="5">
        <v>10</v>
      </c>
      <c r="G29" s="9" t="s">
        <v>66</v>
      </c>
      <c r="H29" s="26">
        <v>9.9499999999999993</v>
      </c>
      <c r="I29" s="12" t="s">
        <v>67</v>
      </c>
      <c r="J29" s="13">
        <f t="shared" si="0"/>
        <v>5.0000000000000711E-2</v>
      </c>
    </row>
    <row r="30" spans="1:10" ht="39.6" x14ac:dyDescent="0.3">
      <c r="A30" s="20">
        <v>29</v>
      </c>
      <c r="B30" s="16" t="s">
        <v>82</v>
      </c>
      <c r="C30" s="16" t="s">
        <v>83</v>
      </c>
      <c r="D30" s="4" t="s">
        <v>79</v>
      </c>
      <c r="E30" s="22" t="s">
        <v>114</v>
      </c>
      <c r="F30" s="5">
        <v>10</v>
      </c>
      <c r="G30" s="9" t="s">
        <v>66</v>
      </c>
      <c r="H30" s="26">
        <v>4.9749999999999996</v>
      </c>
      <c r="I30" s="12" t="s">
        <v>68</v>
      </c>
      <c r="J30" s="13">
        <f t="shared" si="0"/>
        <v>5.0250000000000004</v>
      </c>
    </row>
    <row r="31" spans="1:10" ht="39.6" x14ac:dyDescent="0.3">
      <c r="A31" s="20">
        <v>30</v>
      </c>
      <c r="B31" s="16" t="s">
        <v>82</v>
      </c>
      <c r="C31" s="16" t="s">
        <v>83</v>
      </c>
      <c r="D31" s="4" t="s">
        <v>79</v>
      </c>
      <c r="E31" s="22" t="s">
        <v>115</v>
      </c>
      <c r="F31" s="5">
        <v>5</v>
      </c>
      <c r="G31" s="9" t="s">
        <v>86</v>
      </c>
      <c r="H31" s="26">
        <v>2.4874999999999998</v>
      </c>
      <c r="I31" s="12" t="s">
        <v>68</v>
      </c>
      <c r="J31" s="13">
        <f t="shared" si="0"/>
        <v>2.5125000000000002</v>
      </c>
    </row>
    <row r="32" spans="1:10" ht="39.6" x14ac:dyDescent="0.3">
      <c r="A32" s="20">
        <v>31</v>
      </c>
      <c r="B32" s="16" t="s">
        <v>82</v>
      </c>
      <c r="C32" s="16" t="s">
        <v>83</v>
      </c>
      <c r="D32" s="4" t="s">
        <v>79</v>
      </c>
      <c r="E32" s="22" t="s">
        <v>116</v>
      </c>
      <c r="F32" s="5">
        <v>10</v>
      </c>
      <c r="G32" s="9" t="s">
        <v>86</v>
      </c>
      <c r="H32" s="26">
        <v>4.9800000000000004</v>
      </c>
      <c r="I32" s="12" t="s">
        <v>68</v>
      </c>
      <c r="J32" s="13">
        <f t="shared" si="0"/>
        <v>5.0199999999999996</v>
      </c>
    </row>
    <row r="33" spans="1:10" ht="39.6" x14ac:dyDescent="0.3">
      <c r="A33" s="20">
        <v>32</v>
      </c>
      <c r="B33" s="16" t="s">
        <v>82</v>
      </c>
      <c r="C33" s="16" t="s">
        <v>83</v>
      </c>
      <c r="D33" s="4" t="s">
        <v>79</v>
      </c>
      <c r="E33" s="22" t="s">
        <v>117</v>
      </c>
      <c r="F33" s="5">
        <v>10</v>
      </c>
      <c r="G33" s="9" t="s">
        <v>66</v>
      </c>
      <c r="H33" s="26">
        <v>9.9499999999999993</v>
      </c>
      <c r="I33" s="12" t="s">
        <v>67</v>
      </c>
      <c r="J33" s="13">
        <f t="shared" si="0"/>
        <v>5.0000000000000711E-2</v>
      </c>
    </row>
    <row r="34" spans="1:10" ht="39.6" x14ac:dyDescent="0.3">
      <c r="A34" s="20">
        <v>33</v>
      </c>
      <c r="B34" s="16" t="s">
        <v>82</v>
      </c>
      <c r="C34" s="16" t="s">
        <v>83</v>
      </c>
      <c r="D34" s="4" t="s">
        <v>79</v>
      </c>
      <c r="E34" s="22" t="s">
        <v>118</v>
      </c>
      <c r="F34" s="5">
        <v>10</v>
      </c>
      <c r="G34" s="9" t="s">
        <v>66</v>
      </c>
      <c r="H34" s="27">
        <v>9.9499999999999993</v>
      </c>
      <c r="I34" s="12" t="s">
        <v>67</v>
      </c>
      <c r="J34" s="13">
        <f t="shared" si="0"/>
        <v>5.0000000000000711E-2</v>
      </c>
    </row>
    <row r="35" spans="1:10" ht="39.6" x14ac:dyDescent="0.3">
      <c r="A35" s="20">
        <v>34</v>
      </c>
      <c r="B35" s="16" t="s">
        <v>82</v>
      </c>
      <c r="C35" s="16" t="s">
        <v>83</v>
      </c>
      <c r="D35" s="4" t="s">
        <v>79</v>
      </c>
      <c r="E35" s="22" t="s">
        <v>121</v>
      </c>
      <c r="F35" s="5">
        <v>10</v>
      </c>
      <c r="G35" s="9" t="s">
        <v>66</v>
      </c>
      <c r="H35" s="27">
        <v>9.9499999999999993</v>
      </c>
      <c r="I35" s="12" t="s">
        <v>67</v>
      </c>
      <c r="J35" s="13">
        <f t="shared" si="0"/>
        <v>5.0000000000000711E-2</v>
      </c>
    </row>
    <row r="36" spans="1:10" ht="39.6" x14ac:dyDescent="0.3">
      <c r="A36" s="20">
        <v>35</v>
      </c>
      <c r="B36" s="16" t="s">
        <v>82</v>
      </c>
      <c r="C36" s="16" t="s">
        <v>83</v>
      </c>
      <c r="D36" s="4" t="s">
        <v>79</v>
      </c>
      <c r="E36" s="22" t="s">
        <v>120</v>
      </c>
      <c r="F36" s="5">
        <v>10</v>
      </c>
      <c r="G36" s="9" t="s">
        <v>66</v>
      </c>
      <c r="H36" s="27">
        <v>9.9499999999999993</v>
      </c>
      <c r="I36" s="12" t="s">
        <v>67</v>
      </c>
      <c r="J36" s="13">
        <f t="shared" si="0"/>
        <v>5.0000000000000711E-2</v>
      </c>
    </row>
    <row r="37" spans="1:10" ht="39.6" x14ac:dyDescent="0.3">
      <c r="A37" s="20">
        <v>36</v>
      </c>
      <c r="B37" s="16" t="s">
        <v>82</v>
      </c>
      <c r="C37" s="16" t="s">
        <v>83</v>
      </c>
      <c r="D37" s="4" t="s">
        <v>79</v>
      </c>
      <c r="E37" s="22" t="s">
        <v>119</v>
      </c>
      <c r="F37" s="5">
        <v>5</v>
      </c>
      <c r="G37" s="9" t="s">
        <v>66</v>
      </c>
      <c r="H37" s="27">
        <v>4.9749999999999996</v>
      </c>
      <c r="I37" s="12" t="s">
        <v>67</v>
      </c>
      <c r="J37" s="13">
        <f t="shared" si="0"/>
        <v>2.5000000000000355E-2</v>
      </c>
    </row>
    <row r="38" spans="1:10" ht="59.4" x14ac:dyDescent="0.3">
      <c r="A38" s="20">
        <v>37</v>
      </c>
      <c r="B38" s="16" t="s">
        <v>82</v>
      </c>
      <c r="C38" s="16" t="s">
        <v>83</v>
      </c>
      <c r="D38" s="4" t="s">
        <v>79</v>
      </c>
      <c r="E38" s="22" t="s">
        <v>122</v>
      </c>
      <c r="F38" s="5">
        <v>2.5</v>
      </c>
      <c r="G38" s="9" t="s">
        <v>66</v>
      </c>
      <c r="H38" s="27">
        <v>2.4874999999999998</v>
      </c>
      <c r="I38" s="12" t="s">
        <v>67</v>
      </c>
      <c r="J38" s="13">
        <f t="shared" si="0"/>
        <v>1.2500000000000178E-2</v>
      </c>
    </row>
    <row r="39" spans="1:10" ht="59.4" x14ac:dyDescent="0.3">
      <c r="A39" s="20">
        <v>38</v>
      </c>
      <c r="B39" s="16" t="s">
        <v>82</v>
      </c>
      <c r="C39" s="16" t="s">
        <v>83</v>
      </c>
      <c r="D39" s="4" t="s">
        <v>79</v>
      </c>
      <c r="E39" s="22" t="s">
        <v>123</v>
      </c>
      <c r="F39" s="5">
        <v>2.5</v>
      </c>
      <c r="G39" s="9" t="s">
        <v>66</v>
      </c>
      <c r="H39" s="27">
        <v>2.4874999999999998</v>
      </c>
      <c r="I39" s="12" t="s">
        <v>67</v>
      </c>
      <c r="J39" s="13">
        <f t="shared" si="0"/>
        <v>1.2500000000000178E-2</v>
      </c>
    </row>
    <row r="40" spans="1:10" ht="59.4" x14ac:dyDescent="0.3">
      <c r="A40" s="20">
        <v>39</v>
      </c>
      <c r="B40" s="16" t="s">
        <v>82</v>
      </c>
      <c r="C40" s="16" t="s">
        <v>83</v>
      </c>
      <c r="D40" s="4" t="s">
        <v>79</v>
      </c>
      <c r="E40" s="22" t="s">
        <v>124</v>
      </c>
      <c r="F40" s="5">
        <v>2.5</v>
      </c>
      <c r="G40" s="9" t="s">
        <v>66</v>
      </c>
      <c r="H40" s="27">
        <v>2.4874999999999998</v>
      </c>
      <c r="I40" s="12" t="s">
        <v>67</v>
      </c>
      <c r="J40" s="13">
        <f t="shared" si="0"/>
        <v>1.2500000000000178E-2</v>
      </c>
    </row>
    <row r="41" spans="1:10" ht="59.4" x14ac:dyDescent="0.3">
      <c r="A41" s="20">
        <v>40</v>
      </c>
      <c r="B41" s="16" t="s">
        <v>82</v>
      </c>
      <c r="C41" s="16" t="s">
        <v>83</v>
      </c>
      <c r="D41" s="4" t="s">
        <v>79</v>
      </c>
      <c r="E41" s="22" t="s">
        <v>125</v>
      </c>
      <c r="F41" s="5">
        <v>2.5</v>
      </c>
      <c r="G41" s="9" t="s">
        <v>66</v>
      </c>
      <c r="H41" s="27">
        <v>2.4874999999999998</v>
      </c>
      <c r="I41" s="12" t="s">
        <v>67</v>
      </c>
      <c r="J41" s="13">
        <f t="shared" si="0"/>
        <v>1.2500000000000178E-2</v>
      </c>
    </row>
    <row r="42" spans="1:10" ht="59.4" x14ac:dyDescent="0.3">
      <c r="A42" s="20">
        <v>41</v>
      </c>
      <c r="B42" s="16" t="s">
        <v>82</v>
      </c>
      <c r="C42" s="16" t="s">
        <v>83</v>
      </c>
      <c r="D42" s="4" t="s">
        <v>79</v>
      </c>
      <c r="E42" s="22" t="s">
        <v>126</v>
      </c>
      <c r="F42" s="5">
        <v>10</v>
      </c>
      <c r="G42" s="9" t="s">
        <v>66</v>
      </c>
      <c r="H42" s="27">
        <v>9.9499999999999993</v>
      </c>
      <c r="I42" s="12" t="s">
        <v>67</v>
      </c>
      <c r="J42" s="13">
        <f t="shared" si="0"/>
        <v>5.0000000000000711E-2</v>
      </c>
    </row>
    <row r="43" spans="1:10" ht="99" x14ac:dyDescent="0.3">
      <c r="A43" s="20">
        <v>42</v>
      </c>
      <c r="B43" s="16" t="s">
        <v>82</v>
      </c>
      <c r="C43" s="16" t="s">
        <v>83</v>
      </c>
      <c r="D43" s="4" t="s">
        <v>79</v>
      </c>
      <c r="E43" s="22" t="s">
        <v>127</v>
      </c>
      <c r="F43" s="5">
        <v>21.5</v>
      </c>
      <c r="G43" s="9" t="s">
        <v>66</v>
      </c>
      <c r="H43" s="27">
        <v>21.392499999999998</v>
      </c>
      <c r="I43" s="12" t="s">
        <v>67</v>
      </c>
      <c r="J43" s="13">
        <f>F43-H43</f>
        <v>0.10750000000000171</v>
      </c>
    </row>
    <row r="44" spans="1:10" ht="59.4" x14ac:dyDescent="0.3">
      <c r="A44" s="20">
        <v>43</v>
      </c>
      <c r="B44" s="16" t="s">
        <v>82</v>
      </c>
      <c r="C44" s="16" t="s">
        <v>83</v>
      </c>
      <c r="D44" s="4" t="s">
        <v>79</v>
      </c>
      <c r="E44" s="22" t="s">
        <v>128</v>
      </c>
      <c r="F44" s="5">
        <v>19</v>
      </c>
      <c r="G44" s="9" t="s">
        <v>66</v>
      </c>
      <c r="H44" s="27">
        <v>12</v>
      </c>
      <c r="I44" s="12" t="s">
        <v>68</v>
      </c>
      <c r="J44" s="13">
        <f>F44-H44</f>
        <v>7</v>
      </c>
    </row>
    <row r="45" spans="1:10" ht="39.6" x14ac:dyDescent="0.3">
      <c r="A45" s="20">
        <v>44</v>
      </c>
      <c r="B45" s="16" t="s">
        <v>82</v>
      </c>
      <c r="C45" s="16" t="s">
        <v>83</v>
      </c>
      <c r="D45" s="4" t="s">
        <v>79</v>
      </c>
      <c r="E45" s="22" t="s">
        <v>129</v>
      </c>
      <c r="F45" s="5">
        <v>20</v>
      </c>
      <c r="G45" s="9" t="s">
        <v>66</v>
      </c>
      <c r="H45" s="27">
        <v>19.899999999999999</v>
      </c>
      <c r="I45" s="12" t="s">
        <v>67</v>
      </c>
      <c r="J45" s="13">
        <f>F45-H45</f>
        <v>0.10000000000000142</v>
      </c>
    </row>
    <row r="46" spans="1:10" ht="39.6" x14ac:dyDescent="0.3">
      <c r="A46" s="20">
        <v>45</v>
      </c>
      <c r="B46" s="16" t="s">
        <v>82</v>
      </c>
      <c r="C46" s="16" t="s">
        <v>83</v>
      </c>
      <c r="D46" s="4" t="s">
        <v>80</v>
      </c>
      <c r="E46" s="22" t="s">
        <v>130</v>
      </c>
      <c r="F46" s="5">
        <v>9.5</v>
      </c>
      <c r="G46" s="9" t="s">
        <v>86</v>
      </c>
      <c r="H46" s="27">
        <v>4.75</v>
      </c>
      <c r="I46" s="12" t="s">
        <v>68</v>
      </c>
      <c r="J46" s="13">
        <f>F46-H46</f>
        <v>4.75</v>
      </c>
    </row>
    <row r="47" spans="1:10" ht="39.6" x14ac:dyDescent="0.3">
      <c r="A47" s="20">
        <v>46</v>
      </c>
      <c r="B47" s="16" t="s">
        <v>82</v>
      </c>
      <c r="C47" s="16" t="s">
        <v>83</v>
      </c>
      <c r="D47" s="4" t="s">
        <v>80</v>
      </c>
      <c r="E47" s="22" t="s">
        <v>131</v>
      </c>
      <c r="F47" s="5">
        <v>5</v>
      </c>
      <c r="G47" s="9" t="s">
        <v>66</v>
      </c>
      <c r="H47" s="27">
        <v>4.9800000000000004</v>
      </c>
      <c r="I47" s="12" t="s">
        <v>67</v>
      </c>
      <c r="J47" s="13">
        <f t="shared" si="0"/>
        <v>1.9999999999999574E-2</v>
      </c>
    </row>
    <row r="48" spans="1:10" ht="39.6" x14ac:dyDescent="0.3">
      <c r="A48" s="20">
        <v>47</v>
      </c>
      <c r="B48" s="16" t="s">
        <v>82</v>
      </c>
      <c r="C48" s="16" t="s">
        <v>83</v>
      </c>
      <c r="D48" s="4" t="s">
        <v>80</v>
      </c>
      <c r="E48" s="22" t="s">
        <v>132</v>
      </c>
      <c r="F48" s="5">
        <v>5</v>
      </c>
      <c r="G48" s="9" t="s">
        <v>66</v>
      </c>
      <c r="H48" s="27">
        <v>4.9800000000000004</v>
      </c>
      <c r="I48" s="12" t="s">
        <v>67</v>
      </c>
      <c r="J48" s="13">
        <f t="shared" si="0"/>
        <v>1.9999999999999574E-2</v>
      </c>
    </row>
    <row r="49" spans="1:10" ht="39.6" x14ac:dyDescent="0.3">
      <c r="A49" s="20">
        <v>48</v>
      </c>
      <c r="B49" s="16" t="s">
        <v>82</v>
      </c>
      <c r="C49" s="16" t="s">
        <v>83</v>
      </c>
      <c r="D49" s="4" t="s">
        <v>80</v>
      </c>
      <c r="E49" s="22" t="s">
        <v>133</v>
      </c>
      <c r="F49" s="5">
        <v>19.899999999999999</v>
      </c>
      <c r="G49" s="9" t="s">
        <v>134</v>
      </c>
      <c r="H49" s="27">
        <v>9.8000000000000007</v>
      </c>
      <c r="I49" s="12" t="s">
        <v>68</v>
      </c>
      <c r="J49" s="13">
        <f t="shared" si="0"/>
        <v>10.099999999999998</v>
      </c>
    </row>
    <row r="50" spans="1:10" ht="79.2" x14ac:dyDescent="0.3">
      <c r="A50" s="20">
        <v>49</v>
      </c>
      <c r="B50" s="16" t="s">
        <v>82</v>
      </c>
      <c r="C50" s="16" t="s">
        <v>83</v>
      </c>
      <c r="D50" s="4" t="s">
        <v>80</v>
      </c>
      <c r="E50" s="22" t="s">
        <v>135</v>
      </c>
      <c r="F50" s="5">
        <v>25</v>
      </c>
      <c r="G50" s="9" t="s">
        <v>86</v>
      </c>
      <c r="H50" s="27">
        <v>25</v>
      </c>
      <c r="I50" s="12" t="s">
        <v>67</v>
      </c>
      <c r="J50" s="13">
        <f t="shared" si="0"/>
        <v>0</v>
      </c>
    </row>
    <row r="51" spans="1:10" ht="39.6" x14ac:dyDescent="0.3">
      <c r="A51" s="20">
        <v>50</v>
      </c>
      <c r="B51" s="16" t="s">
        <v>82</v>
      </c>
      <c r="C51" s="16" t="s">
        <v>83</v>
      </c>
      <c r="D51" s="4" t="s">
        <v>80</v>
      </c>
      <c r="E51" s="22" t="s">
        <v>136</v>
      </c>
      <c r="F51" s="5">
        <v>5</v>
      </c>
      <c r="G51" s="9" t="s">
        <v>86</v>
      </c>
      <c r="H51" s="27">
        <v>2.5</v>
      </c>
      <c r="I51" s="12" t="s">
        <v>68</v>
      </c>
      <c r="J51" s="13">
        <f t="shared" si="0"/>
        <v>2.5</v>
      </c>
    </row>
    <row r="52" spans="1:10" ht="39.6" x14ac:dyDescent="0.3">
      <c r="A52" s="20">
        <v>51</v>
      </c>
      <c r="B52" s="16" t="s">
        <v>82</v>
      </c>
      <c r="C52" s="16" t="s">
        <v>83</v>
      </c>
      <c r="D52" s="4" t="s">
        <v>80</v>
      </c>
      <c r="E52" s="22" t="s">
        <v>137</v>
      </c>
      <c r="F52" s="5">
        <v>5.35</v>
      </c>
      <c r="G52" s="9" t="s">
        <v>86</v>
      </c>
      <c r="H52" s="27">
        <v>2.7</v>
      </c>
      <c r="I52" s="12" t="s">
        <v>68</v>
      </c>
      <c r="J52" s="13">
        <f t="shared" si="0"/>
        <v>2.6499999999999995</v>
      </c>
    </row>
    <row r="53" spans="1:10" ht="39.6" x14ac:dyDescent="0.3">
      <c r="A53" s="20">
        <v>52</v>
      </c>
      <c r="B53" s="16" t="s">
        <v>82</v>
      </c>
      <c r="C53" s="16" t="s">
        <v>83</v>
      </c>
      <c r="D53" s="4" t="s">
        <v>80</v>
      </c>
      <c r="E53" s="22" t="s">
        <v>138</v>
      </c>
      <c r="F53" s="5">
        <v>5.35</v>
      </c>
      <c r="G53" s="9" t="s">
        <v>86</v>
      </c>
      <c r="H53" s="27">
        <v>2.7</v>
      </c>
      <c r="I53" s="12" t="s">
        <v>68</v>
      </c>
      <c r="J53" s="13">
        <f>F53-H53</f>
        <v>2.6499999999999995</v>
      </c>
    </row>
    <row r="54" spans="1:10" ht="39.6" x14ac:dyDescent="0.3">
      <c r="A54" s="20">
        <v>53</v>
      </c>
      <c r="B54" s="16" t="s">
        <v>82</v>
      </c>
      <c r="C54" s="16" t="s">
        <v>83</v>
      </c>
      <c r="D54" s="4" t="s">
        <v>80</v>
      </c>
      <c r="E54" s="22" t="s">
        <v>139</v>
      </c>
      <c r="F54" s="5">
        <v>5.35</v>
      </c>
      <c r="G54" s="9" t="s">
        <v>86</v>
      </c>
      <c r="H54" s="27">
        <v>2.7</v>
      </c>
      <c r="I54" s="12" t="s">
        <v>68</v>
      </c>
      <c r="J54" s="13">
        <f>F54-H54</f>
        <v>2.6499999999999995</v>
      </c>
    </row>
    <row r="55" spans="1:10" ht="39.6" x14ac:dyDescent="0.3">
      <c r="A55" s="20">
        <v>54</v>
      </c>
      <c r="B55" s="16" t="s">
        <v>82</v>
      </c>
      <c r="C55" s="16" t="s">
        <v>83</v>
      </c>
      <c r="D55" s="4" t="s">
        <v>80</v>
      </c>
      <c r="E55" s="22" t="s">
        <v>140</v>
      </c>
      <c r="F55" s="5">
        <v>5.35</v>
      </c>
      <c r="G55" s="9" t="s">
        <v>86</v>
      </c>
      <c r="H55" s="27">
        <v>2.7</v>
      </c>
      <c r="I55" s="12" t="s">
        <v>68</v>
      </c>
      <c r="J55" s="13">
        <f>F55-H55</f>
        <v>2.6499999999999995</v>
      </c>
    </row>
    <row r="56" spans="1:10" ht="39.6" x14ac:dyDescent="0.3">
      <c r="A56" s="20">
        <v>55</v>
      </c>
      <c r="B56" s="16" t="s">
        <v>82</v>
      </c>
      <c r="C56" s="16" t="s">
        <v>83</v>
      </c>
      <c r="D56" s="4" t="s">
        <v>80</v>
      </c>
      <c r="E56" s="22" t="s">
        <v>141</v>
      </c>
      <c r="F56" s="5">
        <v>5.35</v>
      </c>
      <c r="G56" s="9" t="s">
        <v>86</v>
      </c>
      <c r="H56" s="27">
        <v>2.7</v>
      </c>
      <c r="I56" s="12" t="s">
        <v>68</v>
      </c>
      <c r="J56" s="13">
        <f>F56-H56</f>
        <v>2.6499999999999995</v>
      </c>
    </row>
    <row r="57" spans="1:10" ht="39.6" x14ac:dyDescent="0.3">
      <c r="A57" s="20">
        <v>56</v>
      </c>
      <c r="B57" s="16" t="s">
        <v>82</v>
      </c>
      <c r="C57" s="16" t="s">
        <v>83</v>
      </c>
      <c r="D57" s="4" t="s">
        <v>80</v>
      </c>
      <c r="E57" s="22" t="s">
        <v>142</v>
      </c>
      <c r="F57" s="5">
        <v>10</v>
      </c>
      <c r="G57" s="9" t="s">
        <v>86</v>
      </c>
      <c r="H57" s="27">
        <v>5</v>
      </c>
      <c r="I57" s="12" t="s">
        <v>68</v>
      </c>
      <c r="J57" s="13">
        <f t="shared" si="0"/>
        <v>5</v>
      </c>
    </row>
    <row r="58" spans="1:10" ht="66" x14ac:dyDescent="0.3">
      <c r="A58" s="20">
        <v>57</v>
      </c>
      <c r="B58" s="16" t="s">
        <v>82</v>
      </c>
      <c r="C58" s="16" t="s">
        <v>83</v>
      </c>
      <c r="D58" s="4" t="s">
        <v>80</v>
      </c>
      <c r="E58" s="22" t="s">
        <v>143</v>
      </c>
      <c r="F58" s="5">
        <v>3.0439500000000002</v>
      </c>
      <c r="G58" s="9" t="s">
        <v>144</v>
      </c>
      <c r="H58" s="27">
        <v>3.0439500000000002</v>
      </c>
      <c r="I58" s="12" t="s">
        <v>67</v>
      </c>
      <c r="J58" s="13">
        <f t="shared" si="0"/>
        <v>0</v>
      </c>
    </row>
    <row r="59" spans="1:10" ht="59.4" x14ac:dyDescent="0.3">
      <c r="A59" s="20">
        <v>58</v>
      </c>
      <c r="B59" s="16" t="s">
        <v>82</v>
      </c>
      <c r="C59" s="16" t="s">
        <v>83</v>
      </c>
      <c r="D59" s="4" t="s">
        <v>80</v>
      </c>
      <c r="E59" s="22" t="s">
        <v>145</v>
      </c>
      <c r="F59" s="5">
        <v>10</v>
      </c>
      <c r="G59" s="9" t="s">
        <v>66</v>
      </c>
      <c r="H59" s="27">
        <v>5</v>
      </c>
      <c r="I59" s="12" t="s">
        <v>68</v>
      </c>
      <c r="J59" s="13">
        <f t="shared" si="0"/>
        <v>5</v>
      </c>
    </row>
    <row r="60" spans="1:10" ht="59.4" x14ac:dyDescent="0.3">
      <c r="A60" s="20">
        <v>59</v>
      </c>
      <c r="B60" s="16" t="s">
        <v>82</v>
      </c>
      <c r="C60" s="16" t="s">
        <v>83</v>
      </c>
      <c r="D60" s="4" t="s">
        <v>80</v>
      </c>
      <c r="E60" s="22" t="s">
        <v>146</v>
      </c>
      <c r="F60" s="5">
        <v>10</v>
      </c>
      <c r="G60" s="9" t="s">
        <v>66</v>
      </c>
      <c r="H60" s="27">
        <v>5</v>
      </c>
      <c r="I60" s="12" t="s">
        <v>68</v>
      </c>
      <c r="J60" s="13">
        <f t="shared" si="0"/>
        <v>5</v>
      </c>
    </row>
    <row r="61" spans="1:10" ht="59.4" x14ac:dyDescent="0.3">
      <c r="A61" s="20">
        <v>60</v>
      </c>
      <c r="B61" s="16" t="s">
        <v>82</v>
      </c>
      <c r="C61" s="16" t="s">
        <v>83</v>
      </c>
      <c r="D61" s="4" t="s">
        <v>80</v>
      </c>
      <c r="E61" s="22" t="s">
        <v>147</v>
      </c>
      <c r="F61" s="5">
        <v>10</v>
      </c>
      <c r="G61" s="9" t="s">
        <v>66</v>
      </c>
      <c r="H61" s="27">
        <v>0</v>
      </c>
      <c r="I61" s="12" t="s">
        <v>68</v>
      </c>
      <c r="J61" s="13">
        <f t="shared" si="0"/>
        <v>10</v>
      </c>
    </row>
    <row r="62" spans="1:10" ht="59.4" x14ac:dyDescent="0.3">
      <c r="A62" s="20">
        <v>61</v>
      </c>
      <c r="B62" s="16" t="s">
        <v>82</v>
      </c>
      <c r="C62" s="16" t="s">
        <v>83</v>
      </c>
      <c r="D62" s="4" t="s">
        <v>80</v>
      </c>
      <c r="E62" s="22" t="s">
        <v>148</v>
      </c>
      <c r="F62" s="5">
        <v>10</v>
      </c>
      <c r="G62" s="9" t="s">
        <v>66</v>
      </c>
      <c r="H62" s="27">
        <v>0</v>
      </c>
      <c r="I62" s="12" t="s">
        <v>68</v>
      </c>
      <c r="J62" s="13">
        <f t="shared" si="0"/>
        <v>10</v>
      </c>
    </row>
    <row r="63" spans="1:10" ht="59.4" x14ac:dyDescent="0.3">
      <c r="A63" s="20">
        <v>62</v>
      </c>
      <c r="B63" s="16" t="s">
        <v>82</v>
      </c>
      <c r="C63" s="16" t="s">
        <v>83</v>
      </c>
      <c r="D63" s="4" t="s">
        <v>80</v>
      </c>
      <c r="E63" s="22" t="s">
        <v>149</v>
      </c>
      <c r="F63" s="5">
        <v>10</v>
      </c>
      <c r="G63" s="9" t="s">
        <v>66</v>
      </c>
      <c r="H63" s="27">
        <v>0</v>
      </c>
      <c r="I63" s="12" t="s">
        <v>68</v>
      </c>
      <c r="J63" s="13">
        <f t="shared" si="0"/>
        <v>10</v>
      </c>
    </row>
    <row r="64" spans="1:10" ht="39.6" x14ac:dyDescent="0.3">
      <c r="A64" s="20">
        <v>63</v>
      </c>
      <c r="B64" s="16" t="s">
        <v>82</v>
      </c>
      <c r="C64" s="16" t="s">
        <v>83</v>
      </c>
      <c r="D64" s="4" t="s">
        <v>80</v>
      </c>
      <c r="E64" s="22" t="s">
        <v>150</v>
      </c>
      <c r="F64" s="5">
        <v>11</v>
      </c>
      <c r="G64" s="9" t="s">
        <v>66</v>
      </c>
      <c r="H64" s="27">
        <v>0</v>
      </c>
      <c r="I64" s="12" t="s">
        <v>68</v>
      </c>
      <c r="J64" s="13">
        <f t="shared" si="0"/>
        <v>11</v>
      </c>
    </row>
    <row r="65" spans="1:10" ht="39.6" x14ac:dyDescent="0.3">
      <c r="A65" s="20">
        <v>64</v>
      </c>
      <c r="B65" s="16" t="s">
        <v>82</v>
      </c>
      <c r="C65" s="16" t="s">
        <v>83</v>
      </c>
      <c r="D65" s="4" t="s">
        <v>80</v>
      </c>
      <c r="E65" s="22" t="s">
        <v>151</v>
      </c>
      <c r="F65" s="5">
        <v>2.5</v>
      </c>
      <c r="G65" s="9" t="s">
        <v>66</v>
      </c>
      <c r="H65" s="27">
        <v>1.25</v>
      </c>
      <c r="I65" s="12" t="s">
        <v>68</v>
      </c>
      <c r="J65" s="13">
        <f>F65-H65</f>
        <v>1.25</v>
      </c>
    </row>
    <row r="66" spans="1:10" ht="39.6" x14ac:dyDescent="0.3">
      <c r="A66" s="20">
        <v>65</v>
      </c>
      <c r="B66" s="16" t="s">
        <v>82</v>
      </c>
      <c r="C66" s="16" t="s">
        <v>83</v>
      </c>
      <c r="D66" s="4" t="s">
        <v>80</v>
      </c>
      <c r="E66" s="22" t="s">
        <v>152</v>
      </c>
      <c r="F66" s="5">
        <v>2.5</v>
      </c>
      <c r="G66" s="9" t="s">
        <v>66</v>
      </c>
      <c r="H66" s="27">
        <v>1.25</v>
      </c>
      <c r="I66" s="12" t="s">
        <v>68</v>
      </c>
      <c r="J66" s="13">
        <f>F66-H66</f>
        <v>1.25</v>
      </c>
    </row>
    <row r="67" spans="1:10" ht="39.6" x14ac:dyDescent="0.3">
      <c r="A67" s="20">
        <v>66</v>
      </c>
      <c r="B67" s="16" t="s">
        <v>82</v>
      </c>
      <c r="C67" s="16" t="s">
        <v>83</v>
      </c>
      <c r="D67" s="4" t="s">
        <v>80</v>
      </c>
      <c r="E67" s="22" t="s">
        <v>153</v>
      </c>
      <c r="F67" s="5">
        <v>2.5</v>
      </c>
      <c r="G67" s="9" t="s">
        <v>66</v>
      </c>
      <c r="H67" s="27">
        <v>1.25</v>
      </c>
      <c r="I67" s="12" t="s">
        <v>68</v>
      </c>
      <c r="J67" s="13">
        <f>F67-H67</f>
        <v>1.25</v>
      </c>
    </row>
    <row r="68" spans="1:10" ht="39.6" x14ac:dyDescent="0.3">
      <c r="A68" s="20">
        <v>67</v>
      </c>
      <c r="B68" s="16" t="s">
        <v>82</v>
      </c>
      <c r="C68" s="16" t="s">
        <v>83</v>
      </c>
      <c r="D68" s="4" t="s">
        <v>80</v>
      </c>
      <c r="E68" s="22" t="s">
        <v>154</v>
      </c>
      <c r="F68" s="5">
        <v>2.5</v>
      </c>
      <c r="G68" s="9" t="s">
        <v>66</v>
      </c>
      <c r="H68" s="27">
        <v>1.25</v>
      </c>
      <c r="I68" s="12" t="s">
        <v>68</v>
      </c>
      <c r="J68" s="13">
        <f>F68-H68</f>
        <v>1.25</v>
      </c>
    </row>
    <row r="69" spans="1:10" ht="59.4" x14ac:dyDescent="0.3">
      <c r="A69" s="20">
        <v>68</v>
      </c>
      <c r="B69" s="16" t="s">
        <v>82</v>
      </c>
      <c r="C69" s="16" t="s">
        <v>83</v>
      </c>
      <c r="D69" s="4" t="s">
        <v>80</v>
      </c>
      <c r="E69" s="22" t="s">
        <v>155</v>
      </c>
      <c r="F69" s="5">
        <v>2.5</v>
      </c>
      <c r="G69" s="9" t="s">
        <v>66</v>
      </c>
      <c r="H69" s="27">
        <v>0</v>
      </c>
      <c r="I69" s="12" t="s">
        <v>68</v>
      </c>
      <c r="J69" s="13">
        <f>F69-H69</f>
        <v>2.5</v>
      </c>
    </row>
    <row r="70" spans="1:10" ht="39.6" x14ac:dyDescent="0.3">
      <c r="A70" s="20">
        <v>69</v>
      </c>
      <c r="B70" s="16" t="s">
        <v>82</v>
      </c>
      <c r="C70" s="16" t="s">
        <v>83</v>
      </c>
      <c r="D70" s="4" t="s">
        <v>80</v>
      </c>
      <c r="E70" s="22" t="s">
        <v>156</v>
      </c>
      <c r="F70" s="5">
        <v>2.5</v>
      </c>
      <c r="G70" s="9" t="s">
        <v>66</v>
      </c>
      <c r="H70" s="27">
        <v>0</v>
      </c>
      <c r="I70" s="12" t="s">
        <v>68</v>
      </c>
      <c r="J70" s="13">
        <f t="shared" ref="J70:J104" si="1">F70-H70</f>
        <v>2.5</v>
      </c>
    </row>
    <row r="71" spans="1:10" ht="59.4" x14ac:dyDescent="0.3">
      <c r="A71" s="20">
        <v>70</v>
      </c>
      <c r="B71" s="16" t="s">
        <v>82</v>
      </c>
      <c r="C71" s="16" t="s">
        <v>83</v>
      </c>
      <c r="D71" s="4" t="s">
        <v>80</v>
      </c>
      <c r="E71" s="22" t="s">
        <v>157</v>
      </c>
      <c r="F71" s="5">
        <v>2.5</v>
      </c>
      <c r="G71" s="9" t="s">
        <v>66</v>
      </c>
      <c r="H71" s="27">
        <v>0</v>
      </c>
      <c r="I71" s="12" t="s">
        <v>68</v>
      </c>
      <c r="J71" s="13">
        <f t="shared" si="1"/>
        <v>2.5</v>
      </c>
    </row>
    <row r="72" spans="1:10" ht="59.4" x14ac:dyDescent="0.3">
      <c r="A72" s="20">
        <v>71</v>
      </c>
      <c r="B72" s="16" t="s">
        <v>82</v>
      </c>
      <c r="C72" s="16" t="s">
        <v>83</v>
      </c>
      <c r="D72" s="4" t="s">
        <v>80</v>
      </c>
      <c r="E72" s="22" t="s">
        <v>158</v>
      </c>
      <c r="F72" s="5">
        <v>2.5</v>
      </c>
      <c r="G72" s="9" t="s">
        <v>66</v>
      </c>
      <c r="H72" s="27">
        <v>0</v>
      </c>
      <c r="I72" s="12" t="s">
        <v>68</v>
      </c>
      <c r="J72" s="13">
        <f t="shared" si="1"/>
        <v>2.5</v>
      </c>
    </row>
    <row r="73" spans="1:10" ht="59.4" x14ac:dyDescent="0.3">
      <c r="A73" s="20">
        <v>72</v>
      </c>
      <c r="B73" s="16" t="s">
        <v>82</v>
      </c>
      <c r="C73" s="16" t="s">
        <v>83</v>
      </c>
      <c r="D73" s="4" t="s">
        <v>80</v>
      </c>
      <c r="E73" s="22" t="s">
        <v>159</v>
      </c>
      <c r="F73" s="5">
        <v>2.5</v>
      </c>
      <c r="G73" s="9" t="s">
        <v>66</v>
      </c>
      <c r="H73" s="27">
        <v>0</v>
      </c>
      <c r="I73" s="12" t="s">
        <v>68</v>
      </c>
      <c r="J73" s="13">
        <f t="shared" si="1"/>
        <v>2.5</v>
      </c>
    </row>
    <row r="74" spans="1:10" ht="39.6" x14ac:dyDescent="0.3">
      <c r="A74" s="20">
        <v>73</v>
      </c>
      <c r="B74" s="16" t="s">
        <v>82</v>
      </c>
      <c r="C74" s="16" t="s">
        <v>83</v>
      </c>
      <c r="D74" s="4" t="s">
        <v>80</v>
      </c>
      <c r="E74" s="22" t="s">
        <v>0</v>
      </c>
      <c r="F74" s="5">
        <v>5</v>
      </c>
      <c r="G74" s="9" t="s">
        <v>66</v>
      </c>
      <c r="H74" s="27">
        <v>0</v>
      </c>
      <c r="I74" s="12" t="s">
        <v>68</v>
      </c>
      <c r="J74" s="13">
        <f t="shared" si="1"/>
        <v>5</v>
      </c>
    </row>
    <row r="75" spans="1:10" ht="39.6" x14ac:dyDescent="0.3">
      <c r="A75" s="20">
        <v>74</v>
      </c>
      <c r="B75" s="16" t="s">
        <v>82</v>
      </c>
      <c r="C75" s="16" t="s">
        <v>83</v>
      </c>
      <c r="D75" s="4" t="s">
        <v>80</v>
      </c>
      <c r="E75" s="22" t="s">
        <v>1</v>
      </c>
      <c r="F75" s="5">
        <v>5</v>
      </c>
      <c r="G75" s="9" t="s">
        <v>66</v>
      </c>
      <c r="H75" s="27">
        <v>0</v>
      </c>
      <c r="I75" s="12" t="s">
        <v>68</v>
      </c>
      <c r="J75" s="13">
        <f t="shared" si="1"/>
        <v>5</v>
      </c>
    </row>
    <row r="76" spans="1:10" ht="39.6" x14ac:dyDescent="0.3">
      <c r="A76" s="20">
        <v>75</v>
      </c>
      <c r="B76" s="16" t="s">
        <v>82</v>
      </c>
      <c r="C76" s="16" t="s">
        <v>83</v>
      </c>
      <c r="D76" s="4" t="s">
        <v>80</v>
      </c>
      <c r="E76" s="22" t="s">
        <v>2</v>
      </c>
      <c r="F76" s="5">
        <v>10</v>
      </c>
      <c r="G76" s="9" t="s">
        <v>66</v>
      </c>
      <c r="H76" s="27">
        <v>0</v>
      </c>
      <c r="I76" s="12" t="s">
        <v>68</v>
      </c>
      <c r="J76" s="13">
        <f t="shared" si="1"/>
        <v>10</v>
      </c>
    </row>
    <row r="77" spans="1:10" ht="39.6" x14ac:dyDescent="0.3">
      <c r="A77" s="20">
        <v>76</v>
      </c>
      <c r="B77" s="16" t="s">
        <v>82</v>
      </c>
      <c r="C77" s="16" t="s">
        <v>83</v>
      </c>
      <c r="D77" s="4" t="s">
        <v>80</v>
      </c>
      <c r="E77" s="22" t="s">
        <v>3</v>
      </c>
      <c r="F77" s="5">
        <v>15</v>
      </c>
      <c r="G77" s="9" t="s">
        <v>66</v>
      </c>
      <c r="H77" s="27">
        <v>0</v>
      </c>
      <c r="I77" s="12" t="s">
        <v>68</v>
      </c>
      <c r="J77" s="13">
        <f t="shared" si="1"/>
        <v>15</v>
      </c>
    </row>
    <row r="78" spans="1:10" ht="39.6" x14ac:dyDescent="0.3">
      <c r="A78" s="20">
        <v>77</v>
      </c>
      <c r="B78" s="16" t="s">
        <v>82</v>
      </c>
      <c r="C78" s="16" t="s">
        <v>83</v>
      </c>
      <c r="D78" s="4" t="s">
        <v>80</v>
      </c>
      <c r="E78" s="22" t="s">
        <v>4</v>
      </c>
      <c r="F78" s="5">
        <v>10</v>
      </c>
      <c r="G78" s="9" t="s">
        <v>66</v>
      </c>
      <c r="H78" s="27">
        <v>0</v>
      </c>
      <c r="I78" s="12" t="s">
        <v>68</v>
      </c>
      <c r="J78" s="13">
        <f t="shared" si="1"/>
        <v>10</v>
      </c>
    </row>
    <row r="79" spans="1:10" ht="59.4" x14ac:dyDescent="0.3">
      <c r="A79" s="20">
        <v>78</v>
      </c>
      <c r="B79" s="16" t="s">
        <v>82</v>
      </c>
      <c r="C79" s="16" t="s">
        <v>83</v>
      </c>
      <c r="D79" s="4" t="s">
        <v>80</v>
      </c>
      <c r="E79" s="22" t="s">
        <v>5</v>
      </c>
      <c r="F79" s="5">
        <v>25</v>
      </c>
      <c r="G79" s="9" t="s">
        <v>66</v>
      </c>
      <c r="H79" s="27">
        <v>12.5</v>
      </c>
      <c r="I79" s="12" t="s">
        <v>68</v>
      </c>
      <c r="J79" s="13">
        <f t="shared" si="1"/>
        <v>12.5</v>
      </c>
    </row>
    <row r="80" spans="1:10" ht="39.6" x14ac:dyDescent="0.3">
      <c r="A80" s="20">
        <v>79</v>
      </c>
      <c r="B80" s="16" t="s">
        <v>82</v>
      </c>
      <c r="C80" s="16" t="s">
        <v>83</v>
      </c>
      <c r="D80" s="4" t="s">
        <v>80</v>
      </c>
      <c r="E80" s="22" t="s">
        <v>6</v>
      </c>
      <c r="F80" s="5">
        <v>16.7</v>
      </c>
      <c r="G80" s="9" t="s">
        <v>66</v>
      </c>
      <c r="H80" s="27">
        <v>0</v>
      </c>
      <c r="I80" s="12" t="s">
        <v>68</v>
      </c>
      <c r="J80" s="13">
        <f t="shared" si="1"/>
        <v>16.7</v>
      </c>
    </row>
    <row r="81" spans="1:10" ht="39.6" x14ac:dyDescent="0.3">
      <c r="A81" s="20">
        <v>80</v>
      </c>
      <c r="B81" s="16" t="s">
        <v>82</v>
      </c>
      <c r="C81" s="16" t="s">
        <v>83</v>
      </c>
      <c r="D81" s="4" t="s">
        <v>80</v>
      </c>
      <c r="E81" s="22" t="s">
        <v>7</v>
      </c>
      <c r="F81" s="5">
        <v>10</v>
      </c>
      <c r="G81" s="9" t="s">
        <v>66</v>
      </c>
      <c r="H81" s="27">
        <v>0</v>
      </c>
      <c r="I81" s="12" t="s">
        <v>68</v>
      </c>
      <c r="J81" s="13">
        <f t="shared" si="1"/>
        <v>10</v>
      </c>
    </row>
    <row r="82" spans="1:10" ht="39.6" x14ac:dyDescent="0.3">
      <c r="A82" s="20">
        <v>81</v>
      </c>
      <c r="B82" s="16" t="s">
        <v>82</v>
      </c>
      <c r="C82" s="16" t="s">
        <v>83</v>
      </c>
      <c r="D82" s="4" t="s">
        <v>80</v>
      </c>
      <c r="E82" s="22" t="s">
        <v>8</v>
      </c>
      <c r="F82" s="5">
        <v>10</v>
      </c>
      <c r="G82" s="9" t="s">
        <v>66</v>
      </c>
      <c r="H82" s="27">
        <v>0</v>
      </c>
      <c r="I82" s="12" t="s">
        <v>68</v>
      </c>
      <c r="J82" s="13">
        <f t="shared" si="1"/>
        <v>10</v>
      </c>
    </row>
    <row r="83" spans="1:10" ht="59.4" x14ac:dyDescent="0.3">
      <c r="A83" s="20">
        <v>82</v>
      </c>
      <c r="B83" s="16" t="s">
        <v>82</v>
      </c>
      <c r="C83" s="16" t="s">
        <v>83</v>
      </c>
      <c r="D83" s="4" t="s">
        <v>80</v>
      </c>
      <c r="E83" s="22" t="s">
        <v>9</v>
      </c>
      <c r="F83" s="5">
        <v>10</v>
      </c>
      <c r="G83" s="9" t="s">
        <v>66</v>
      </c>
      <c r="H83" s="27">
        <v>10</v>
      </c>
      <c r="I83" s="12" t="s">
        <v>67</v>
      </c>
      <c r="J83" s="13">
        <f t="shared" si="1"/>
        <v>0</v>
      </c>
    </row>
    <row r="84" spans="1:10" ht="59.4" x14ac:dyDescent="0.3">
      <c r="A84" s="20">
        <v>83</v>
      </c>
      <c r="B84" s="16" t="s">
        <v>82</v>
      </c>
      <c r="C84" s="16" t="s">
        <v>83</v>
      </c>
      <c r="D84" s="4" t="s">
        <v>80</v>
      </c>
      <c r="E84" s="22" t="s">
        <v>10</v>
      </c>
      <c r="F84" s="5">
        <v>10</v>
      </c>
      <c r="G84" s="9" t="s">
        <v>66</v>
      </c>
      <c r="H84" s="27">
        <v>10</v>
      </c>
      <c r="I84" s="12" t="s">
        <v>67</v>
      </c>
      <c r="J84" s="13">
        <f t="shared" si="1"/>
        <v>0</v>
      </c>
    </row>
    <row r="85" spans="1:10" ht="59.4" x14ac:dyDescent="0.3">
      <c r="A85" s="20">
        <v>84</v>
      </c>
      <c r="B85" s="16" t="s">
        <v>82</v>
      </c>
      <c r="C85" s="16" t="s">
        <v>83</v>
      </c>
      <c r="D85" s="4" t="s">
        <v>80</v>
      </c>
      <c r="E85" s="22" t="s">
        <v>11</v>
      </c>
      <c r="F85" s="5">
        <v>10</v>
      </c>
      <c r="G85" s="9" t="s">
        <v>66</v>
      </c>
      <c r="H85" s="27">
        <v>10</v>
      </c>
      <c r="I85" s="12" t="s">
        <v>67</v>
      </c>
      <c r="J85" s="13">
        <f t="shared" si="1"/>
        <v>0</v>
      </c>
    </row>
    <row r="86" spans="1:10" ht="59.4" x14ac:dyDescent="0.3">
      <c r="A86" s="20">
        <v>85</v>
      </c>
      <c r="B86" s="16" t="s">
        <v>82</v>
      </c>
      <c r="C86" s="16" t="s">
        <v>83</v>
      </c>
      <c r="D86" s="4" t="s">
        <v>80</v>
      </c>
      <c r="E86" s="22" t="s">
        <v>12</v>
      </c>
      <c r="F86" s="5">
        <v>10</v>
      </c>
      <c r="G86" s="9" t="s">
        <v>66</v>
      </c>
      <c r="H86" s="27">
        <v>10</v>
      </c>
      <c r="I86" s="12" t="s">
        <v>67</v>
      </c>
      <c r="J86" s="13">
        <f t="shared" si="1"/>
        <v>0</v>
      </c>
    </row>
    <row r="87" spans="1:10" ht="39.6" x14ac:dyDescent="0.3">
      <c r="A87" s="20">
        <v>86</v>
      </c>
      <c r="B87" s="16" t="s">
        <v>82</v>
      </c>
      <c r="C87" s="16" t="s">
        <v>83</v>
      </c>
      <c r="D87" s="4" t="s">
        <v>80</v>
      </c>
      <c r="E87" s="22" t="s">
        <v>13</v>
      </c>
      <c r="F87" s="5">
        <v>15</v>
      </c>
      <c r="G87" s="9" t="s">
        <v>86</v>
      </c>
      <c r="H87" s="27">
        <v>7.5</v>
      </c>
      <c r="I87" s="12" t="s">
        <v>68</v>
      </c>
      <c r="J87" s="13">
        <f t="shared" si="1"/>
        <v>7.5</v>
      </c>
    </row>
    <row r="88" spans="1:10" ht="39.6" x14ac:dyDescent="0.3">
      <c r="A88" s="20">
        <v>87</v>
      </c>
      <c r="B88" s="16" t="s">
        <v>82</v>
      </c>
      <c r="C88" s="16" t="s">
        <v>83</v>
      </c>
      <c r="D88" s="4" t="s">
        <v>80</v>
      </c>
      <c r="E88" s="22" t="s">
        <v>14</v>
      </c>
      <c r="F88" s="5">
        <v>5.35</v>
      </c>
      <c r="G88" s="9" t="s">
        <v>66</v>
      </c>
      <c r="H88" s="27">
        <v>5.35</v>
      </c>
      <c r="I88" s="12" t="s">
        <v>67</v>
      </c>
      <c r="J88" s="13">
        <f t="shared" si="1"/>
        <v>0</v>
      </c>
    </row>
    <row r="89" spans="1:10" ht="59.4" x14ac:dyDescent="0.3">
      <c r="A89" s="20">
        <v>88</v>
      </c>
      <c r="B89" s="16" t="s">
        <v>82</v>
      </c>
      <c r="C89" s="16" t="s">
        <v>83</v>
      </c>
      <c r="D89" s="4" t="s">
        <v>80</v>
      </c>
      <c r="E89" s="22" t="s">
        <v>15</v>
      </c>
      <c r="F89" s="5">
        <v>5.35</v>
      </c>
      <c r="G89" s="9" t="s">
        <v>66</v>
      </c>
      <c r="H89" s="27">
        <v>5.35</v>
      </c>
      <c r="I89" s="12" t="s">
        <v>67</v>
      </c>
      <c r="J89" s="13">
        <f t="shared" si="1"/>
        <v>0</v>
      </c>
    </row>
    <row r="90" spans="1:10" ht="59.4" x14ac:dyDescent="0.3">
      <c r="A90" s="20">
        <v>89</v>
      </c>
      <c r="B90" s="16" t="s">
        <v>82</v>
      </c>
      <c r="C90" s="16" t="s">
        <v>83</v>
      </c>
      <c r="D90" s="4" t="s">
        <v>80</v>
      </c>
      <c r="E90" s="22" t="s">
        <v>16</v>
      </c>
      <c r="F90" s="5">
        <v>5.35</v>
      </c>
      <c r="G90" s="9" t="s">
        <v>66</v>
      </c>
      <c r="H90" s="27">
        <v>5.35</v>
      </c>
      <c r="I90" s="12" t="s">
        <v>67</v>
      </c>
      <c r="J90" s="13">
        <f t="shared" si="1"/>
        <v>0</v>
      </c>
    </row>
    <row r="91" spans="1:10" ht="59.4" x14ac:dyDescent="0.3">
      <c r="A91" s="20">
        <v>90</v>
      </c>
      <c r="B91" s="16" t="s">
        <v>82</v>
      </c>
      <c r="C91" s="16" t="s">
        <v>83</v>
      </c>
      <c r="D91" s="4" t="s">
        <v>80</v>
      </c>
      <c r="E91" s="22" t="s">
        <v>18</v>
      </c>
      <c r="F91" s="5">
        <v>5.35</v>
      </c>
      <c r="G91" s="9" t="s">
        <v>66</v>
      </c>
      <c r="H91" s="27">
        <v>5.35</v>
      </c>
      <c r="I91" s="12" t="s">
        <v>67</v>
      </c>
      <c r="J91" s="13">
        <f t="shared" si="1"/>
        <v>0</v>
      </c>
    </row>
    <row r="92" spans="1:10" ht="59.4" x14ac:dyDescent="0.3">
      <c r="A92" s="20">
        <v>91</v>
      </c>
      <c r="B92" s="16" t="s">
        <v>82</v>
      </c>
      <c r="C92" s="16" t="s">
        <v>83</v>
      </c>
      <c r="D92" s="4" t="s">
        <v>80</v>
      </c>
      <c r="E92" s="22" t="s">
        <v>17</v>
      </c>
      <c r="F92" s="5">
        <v>5.35</v>
      </c>
      <c r="G92" s="9" t="s">
        <v>66</v>
      </c>
      <c r="H92" s="27">
        <v>5.35</v>
      </c>
      <c r="I92" s="12" t="s">
        <v>67</v>
      </c>
      <c r="J92" s="13">
        <f t="shared" si="1"/>
        <v>0</v>
      </c>
    </row>
    <row r="93" spans="1:10" ht="59.4" x14ac:dyDescent="0.3">
      <c r="A93" s="20">
        <v>92</v>
      </c>
      <c r="B93" s="16" t="s">
        <v>82</v>
      </c>
      <c r="C93" s="16" t="s">
        <v>83</v>
      </c>
      <c r="D93" s="4" t="s">
        <v>80</v>
      </c>
      <c r="E93" s="22" t="s">
        <v>19</v>
      </c>
      <c r="F93" s="5">
        <v>5.35</v>
      </c>
      <c r="G93" s="9" t="s">
        <v>66</v>
      </c>
      <c r="H93" s="27">
        <v>0</v>
      </c>
      <c r="I93" s="12" t="s">
        <v>68</v>
      </c>
      <c r="J93" s="13">
        <f t="shared" si="1"/>
        <v>5.35</v>
      </c>
    </row>
    <row r="94" spans="1:10" ht="59.4" x14ac:dyDescent="0.3">
      <c r="A94" s="20">
        <v>93</v>
      </c>
      <c r="B94" s="16" t="s">
        <v>82</v>
      </c>
      <c r="C94" s="16" t="s">
        <v>83</v>
      </c>
      <c r="D94" s="4" t="s">
        <v>80</v>
      </c>
      <c r="E94" s="22" t="s">
        <v>20</v>
      </c>
      <c r="F94" s="5">
        <v>5.35</v>
      </c>
      <c r="G94" s="9" t="s">
        <v>66</v>
      </c>
      <c r="H94" s="27">
        <v>0</v>
      </c>
      <c r="I94" s="12" t="s">
        <v>68</v>
      </c>
      <c r="J94" s="13">
        <f t="shared" si="1"/>
        <v>5.35</v>
      </c>
    </row>
    <row r="95" spans="1:10" ht="39.6" x14ac:dyDescent="0.3">
      <c r="A95" s="20">
        <v>94</v>
      </c>
      <c r="B95" s="16" t="s">
        <v>82</v>
      </c>
      <c r="C95" s="16" t="s">
        <v>83</v>
      </c>
      <c r="D95" s="4" t="s">
        <v>80</v>
      </c>
      <c r="E95" s="22" t="s">
        <v>21</v>
      </c>
      <c r="F95" s="5">
        <v>5</v>
      </c>
      <c r="G95" s="9" t="s">
        <v>66</v>
      </c>
      <c r="H95" s="27">
        <v>0</v>
      </c>
      <c r="I95" s="12" t="s">
        <v>68</v>
      </c>
      <c r="J95" s="13">
        <f t="shared" si="1"/>
        <v>5</v>
      </c>
    </row>
    <row r="96" spans="1:10" ht="39.6" x14ac:dyDescent="0.3">
      <c r="A96" s="20">
        <v>95</v>
      </c>
      <c r="B96" s="16" t="s">
        <v>82</v>
      </c>
      <c r="C96" s="16" t="s">
        <v>83</v>
      </c>
      <c r="D96" s="4" t="s">
        <v>80</v>
      </c>
      <c r="E96" s="22" t="s">
        <v>22</v>
      </c>
      <c r="F96" s="5">
        <v>15.7</v>
      </c>
      <c r="G96" s="9" t="s">
        <v>66</v>
      </c>
      <c r="H96" s="27">
        <v>0</v>
      </c>
      <c r="I96" s="12" t="s">
        <v>68</v>
      </c>
      <c r="J96" s="13">
        <f t="shared" si="1"/>
        <v>15.7</v>
      </c>
    </row>
    <row r="97" spans="1:10" ht="39.6" x14ac:dyDescent="0.3">
      <c r="A97" s="20">
        <v>96</v>
      </c>
      <c r="B97" s="16" t="s">
        <v>82</v>
      </c>
      <c r="C97" s="16" t="s">
        <v>83</v>
      </c>
      <c r="D97" s="4" t="s">
        <v>80</v>
      </c>
      <c r="E97" s="22" t="s">
        <v>23</v>
      </c>
      <c r="F97" s="5">
        <v>12.5</v>
      </c>
      <c r="G97" s="9" t="s">
        <v>66</v>
      </c>
      <c r="H97" s="27">
        <v>0</v>
      </c>
      <c r="I97" s="12" t="s">
        <v>68</v>
      </c>
      <c r="J97" s="13">
        <f t="shared" si="1"/>
        <v>12.5</v>
      </c>
    </row>
    <row r="98" spans="1:10" ht="59.4" x14ac:dyDescent="0.3">
      <c r="A98" s="20">
        <v>97</v>
      </c>
      <c r="B98" s="16" t="s">
        <v>82</v>
      </c>
      <c r="C98" s="16" t="s">
        <v>83</v>
      </c>
      <c r="D98" s="4" t="s">
        <v>80</v>
      </c>
      <c r="E98" s="22" t="s">
        <v>24</v>
      </c>
      <c r="F98" s="5">
        <v>5.35</v>
      </c>
      <c r="G98" s="9" t="s">
        <v>66</v>
      </c>
      <c r="H98" s="27">
        <v>0</v>
      </c>
      <c r="I98" s="12" t="s">
        <v>68</v>
      </c>
      <c r="J98" s="13">
        <f t="shared" si="1"/>
        <v>5.35</v>
      </c>
    </row>
    <row r="99" spans="1:10" ht="39.6" x14ac:dyDescent="0.3">
      <c r="A99" s="20">
        <v>98</v>
      </c>
      <c r="B99" s="16" t="s">
        <v>82</v>
      </c>
      <c r="C99" s="16" t="s">
        <v>83</v>
      </c>
      <c r="D99" s="4" t="s">
        <v>80</v>
      </c>
      <c r="E99" s="22" t="s">
        <v>25</v>
      </c>
      <c r="F99" s="5">
        <v>17</v>
      </c>
      <c r="G99" s="9" t="s">
        <v>66</v>
      </c>
      <c r="H99" s="27">
        <v>0</v>
      </c>
      <c r="I99" s="12" t="s">
        <v>68</v>
      </c>
      <c r="J99" s="13">
        <f t="shared" si="1"/>
        <v>17</v>
      </c>
    </row>
    <row r="100" spans="1:10" ht="59.4" x14ac:dyDescent="0.3">
      <c r="A100" s="20">
        <v>99</v>
      </c>
      <c r="B100" s="16" t="s">
        <v>82</v>
      </c>
      <c r="C100" s="16" t="s">
        <v>83</v>
      </c>
      <c r="D100" s="4" t="s">
        <v>80</v>
      </c>
      <c r="E100" s="22" t="s">
        <v>26</v>
      </c>
      <c r="F100" s="5">
        <v>10</v>
      </c>
      <c r="G100" s="9" t="s">
        <v>66</v>
      </c>
      <c r="H100" s="27">
        <v>5</v>
      </c>
      <c r="I100" s="12" t="s">
        <v>68</v>
      </c>
      <c r="J100" s="13">
        <f t="shared" si="1"/>
        <v>5</v>
      </c>
    </row>
    <row r="101" spans="1:10" ht="39.6" x14ac:dyDescent="0.3">
      <c r="A101" s="20">
        <v>100</v>
      </c>
      <c r="B101" s="16" t="s">
        <v>82</v>
      </c>
      <c r="C101" s="16" t="s">
        <v>83</v>
      </c>
      <c r="D101" s="4" t="s">
        <v>80</v>
      </c>
      <c r="E101" s="22" t="s">
        <v>31</v>
      </c>
      <c r="F101" s="5">
        <v>25</v>
      </c>
      <c r="G101" s="9" t="s">
        <v>66</v>
      </c>
      <c r="H101" s="27">
        <v>0</v>
      </c>
      <c r="I101" s="12" t="s">
        <v>68</v>
      </c>
      <c r="J101" s="13">
        <f t="shared" si="1"/>
        <v>25</v>
      </c>
    </row>
    <row r="102" spans="1:10" ht="39.6" x14ac:dyDescent="0.3">
      <c r="A102" s="20">
        <v>101</v>
      </c>
      <c r="B102" s="16" t="s">
        <v>82</v>
      </c>
      <c r="C102" s="16" t="s">
        <v>83</v>
      </c>
      <c r="D102" s="4" t="s">
        <v>69</v>
      </c>
      <c r="E102" s="22" t="s">
        <v>32</v>
      </c>
      <c r="F102" s="5">
        <v>20</v>
      </c>
      <c r="G102" s="9" t="s">
        <v>66</v>
      </c>
      <c r="H102" s="27">
        <v>0</v>
      </c>
      <c r="I102" s="12" t="s">
        <v>68</v>
      </c>
      <c r="J102" s="13">
        <f t="shared" si="1"/>
        <v>20</v>
      </c>
    </row>
    <row r="103" spans="1:10" ht="39.6" x14ac:dyDescent="0.3">
      <c r="A103" s="20">
        <v>102</v>
      </c>
      <c r="B103" s="16" t="s">
        <v>82</v>
      </c>
      <c r="C103" s="16" t="s">
        <v>83</v>
      </c>
      <c r="D103" s="4" t="s">
        <v>69</v>
      </c>
      <c r="E103" s="22" t="s">
        <v>33</v>
      </c>
      <c r="F103" s="5">
        <v>17</v>
      </c>
      <c r="G103" s="9" t="s">
        <v>66</v>
      </c>
      <c r="H103" s="27">
        <v>0</v>
      </c>
      <c r="I103" s="12" t="s">
        <v>68</v>
      </c>
      <c r="J103" s="13">
        <f t="shared" si="1"/>
        <v>17</v>
      </c>
    </row>
    <row r="104" spans="1:10" ht="39.6" x14ac:dyDescent="0.3">
      <c r="A104" s="20">
        <v>103</v>
      </c>
      <c r="B104" s="16" t="s">
        <v>82</v>
      </c>
      <c r="C104" s="16" t="s">
        <v>83</v>
      </c>
      <c r="D104" s="4" t="s">
        <v>69</v>
      </c>
      <c r="E104" s="22" t="s">
        <v>34</v>
      </c>
      <c r="F104" s="5">
        <v>2</v>
      </c>
      <c r="G104" s="9" t="s">
        <v>66</v>
      </c>
      <c r="H104" s="27">
        <v>0</v>
      </c>
      <c r="I104" s="12" t="s">
        <v>68</v>
      </c>
      <c r="J104" s="13">
        <f t="shared" si="1"/>
        <v>2</v>
      </c>
    </row>
    <row r="105" spans="1:10" ht="39.6" x14ac:dyDescent="0.3">
      <c r="A105" s="20">
        <v>104</v>
      </c>
      <c r="B105" s="16" t="s">
        <v>82</v>
      </c>
      <c r="C105" s="16" t="s">
        <v>83</v>
      </c>
      <c r="D105" s="4" t="s">
        <v>69</v>
      </c>
      <c r="E105" s="22" t="s">
        <v>35</v>
      </c>
      <c r="F105" s="5">
        <v>10</v>
      </c>
      <c r="G105" s="9" t="s">
        <v>66</v>
      </c>
      <c r="H105" s="27">
        <v>0</v>
      </c>
      <c r="I105" s="12" t="s">
        <v>68</v>
      </c>
      <c r="J105" s="13">
        <f>F105-H105</f>
        <v>10</v>
      </c>
    </row>
    <row r="106" spans="1:10" ht="59.4" x14ac:dyDescent="0.3">
      <c r="A106" s="20">
        <v>105</v>
      </c>
      <c r="B106" s="16" t="s">
        <v>82</v>
      </c>
      <c r="C106" s="16" t="s">
        <v>83</v>
      </c>
      <c r="D106" s="4" t="s">
        <v>69</v>
      </c>
      <c r="E106" s="21" t="s">
        <v>64</v>
      </c>
      <c r="F106" s="5">
        <v>25</v>
      </c>
      <c r="G106" s="9" t="s">
        <v>66</v>
      </c>
      <c r="H106" s="27">
        <v>0</v>
      </c>
      <c r="I106" s="12" t="s">
        <v>68</v>
      </c>
      <c r="J106" s="13">
        <f>F106-H106</f>
        <v>25</v>
      </c>
    </row>
    <row r="107" spans="1:10" ht="39.6" x14ac:dyDescent="0.3">
      <c r="A107" s="20">
        <v>106</v>
      </c>
      <c r="B107" s="16" t="s">
        <v>82</v>
      </c>
      <c r="C107" s="16" t="s">
        <v>83</v>
      </c>
      <c r="D107" s="4" t="s">
        <v>69</v>
      </c>
      <c r="E107" s="21" t="s">
        <v>65</v>
      </c>
      <c r="F107" s="5">
        <v>5</v>
      </c>
      <c r="G107" s="9" t="s">
        <v>66</v>
      </c>
      <c r="H107" s="27">
        <v>0</v>
      </c>
      <c r="I107" s="12" t="s">
        <v>68</v>
      </c>
      <c r="J107" s="13">
        <f>F107-H107</f>
        <v>5</v>
      </c>
    </row>
    <row r="108" spans="1:10" ht="59.4" x14ac:dyDescent="0.3">
      <c r="A108" s="20">
        <v>107</v>
      </c>
      <c r="B108" s="16" t="s">
        <v>82</v>
      </c>
      <c r="C108" s="16" t="s">
        <v>83</v>
      </c>
      <c r="D108" s="4" t="s">
        <v>69</v>
      </c>
      <c r="E108" s="22" t="s">
        <v>30</v>
      </c>
      <c r="F108" s="5">
        <v>25</v>
      </c>
      <c r="G108" s="9" t="s">
        <v>86</v>
      </c>
      <c r="H108" s="27">
        <v>12.5</v>
      </c>
      <c r="I108" s="12" t="s">
        <v>68</v>
      </c>
      <c r="J108" s="13">
        <f t="shared" ref="J108:J126" si="2">F108-H108</f>
        <v>12.5</v>
      </c>
    </row>
    <row r="109" spans="1:10" ht="39.6" x14ac:dyDescent="0.3">
      <c r="A109" s="20">
        <v>108</v>
      </c>
      <c r="B109" s="16" t="s">
        <v>82</v>
      </c>
      <c r="C109" s="16" t="s">
        <v>83</v>
      </c>
      <c r="D109" s="4" t="s">
        <v>69</v>
      </c>
      <c r="E109" s="22" t="s">
        <v>27</v>
      </c>
      <c r="F109" s="5">
        <v>5</v>
      </c>
      <c r="G109" s="9" t="s">
        <v>66</v>
      </c>
      <c r="H109" s="27">
        <v>0</v>
      </c>
      <c r="I109" s="12" t="s">
        <v>68</v>
      </c>
      <c r="J109" s="13">
        <f>F109-H109</f>
        <v>5</v>
      </c>
    </row>
    <row r="110" spans="1:10" ht="39.6" x14ac:dyDescent="0.3">
      <c r="A110" s="20">
        <v>109</v>
      </c>
      <c r="B110" s="16" t="s">
        <v>82</v>
      </c>
      <c r="C110" s="16" t="s">
        <v>83</v>
      </c>
      <c r="D110" s="4" t="s">
        <v>69</v>
      </c>
      <c r="E110" s="22" t="s">
        <v>29</v>
      </c>
      <c r="F110" s="5">
        <v>5</v>
      </c>
      <c r="G110" s="9" t="s">
        <v>66</v>
      </c>
      <c r="H110" s="27">
        <v>0</v>
      </c>
      <c r="I110" s="12" t="s">
        <v>68</v>
      </c>
      <c r="J110" s="13">
        <f t="shared" si="2"/>
        <v>5</v>
      </c>
    </row>
    <row r="111" spans="1:10" ht="39.6" x14ac:dyDescent="0.3">
      <c r="A111" s="20">
        <v>110</v>
      </c>
      <c r="B111" s="16" t="s">
        <v>82</v>
      </c>
      <c r="C111" s="16" t="s">
        <v>83</v>
      </c>
      <c r="D111" s="4" t="s">
        <v>69</v>
      </c>
      <c r="E111" s="22" t="s">
        <v>28</v>
      </c>
      <c r="F111" s="5">
        <v>5</v>
      </c>
      <c r="G111" s="9" t="s">
        <v>66</v>
      </c>
      <c r="H111" s="27">
        <v>0</v>
      </c>
      <c r="I111" s="12" t="s">
        <v>68</v>
      </c>
      <c r="J111" s="13">
        <f t="shared" si="2"/>
        <v>5</v>
      </c>
    </row>
    <row r="112" spans="1:10" ht="59.4" x14ac:dyDescent="0.3">
      <c r="A112" s="20">
        <v>111</v>
      </c>
      <c r="B112" s="16" t="s">
        <v>82</v>
      </c>
      <c r="C112" s="16" t="s">
        <v>83</v>
      </c>
      <c r="D112" s="4" t="s">
        <v>69</v>
      </c>
      <c r="E112" s="22" t="s">
        <v>51</v>
      </c>
      <c r="F112" s="5">
        <v>10</v>
      </c>
      <c r="G112" s="9" t="s">
        <v>66</v>
      </c>
      <c r="H112" s="27">
        <v>0</v>
      </c>
      <c r="I112" s="12" t="s">
        <v>68</v>
      </c>
      <c r="J112" s="13">
        <f t="shared" si="2"/>
        <v>10</v>
      </c>
    </row>
    <row r="113" spans="1:10" ht="39.6" x14ac:dyDescent="0.3">
      <c r="A113" s="20">
        <v>112</v>
      </c>
      <c r="B113" s="16" t="s">
        <v>82</v>
      </c>
      <c r="C113" s="16" t="s">
        <v>83</v>
      </c>
      <c r="D113" s="4" t="s">
        <v>69</v>
      </c>
      <c r="E113" s="22" t="s">
        <v>36</v>
      </c>
      <c r="F113" s="5">
        <v>4.7</v>
      </c>
      <c r="G113" s="9" t="s">
        <v>66</v>
      </c>
      <c r="H113" s="27">
        <v>0</v>
      </c>
      <c r="I113" s="12" t="s">
        <v>68</v>
      </c>
      <c r="J113" s="13">
        <f t="shared" si="2"/>
        <v>4.7</v>
      </c>
    </row>
    <row r="114" spans="1:10" ht="39.6" x14ac:dyDescent="0.3">
      <c r="A114" s="20">
        <v>113</v>
      </c>
      <c r="B114" s="16" t="s">
        <v>82</v>
      </c>
      <c r="C114" s="16" t="s">
        <v>83</v>
      </c>
      <c r="D114" s="4" t="s">
        <v>69</v>
      </c>
      <c r="E114" s="22" t="s">
        <v>37</v>
      </c>
      <c r="F114" s="5">
        <v>3</v>
      </c>
      <c r="G114" s="9" t="s">
        <v>66</v>
      </c>
      <c r="H114" s="27">
        <v>0</v>
      </c>
      <c r="I114" s="12" t="s">
        <v>68</v>
      </c>
      <c r="J114" s="13">
        <f t="shared" si="2"/>
        <v>3</v>
      </c>
    </row>
    <row r="115" spans="1:10" ht="59.4" x14ac:dyDescent="0.3">
      <c r="A115" s="20">
        <v>114</v>
      </c>
      <c r="B115" s="16" t="s">
        <v>82</v>
      </c>
      <c r="C115" s="16" t="s">
        <v>83</v>
      </c>
      <c r="D115" s="4" t="s">
        <v>69</v>
      </c>
      <c r="E115" s="22" t="s">
        <v>38</v>
      </c>
      <c r="F115" s="5">
        <v>5</v>
      </c>
      <c r="G115" s="9" t="s">
        <v>66</v>
      </c>
      <c r="H115" s="27">
        <v>0</v>
      </c>
      <c r="I115" s="12" t="s">
        <v>68</v>
      </c>
      <c r="J115" s="13">
        <f t="shared" si="2"/>
        <v>5</v>
      </c>
    </row>
    <row r="116" spans="1:10" ht="59.4" x14ac:dyDescent="0.3">
      <c r="A116" s="20">
        <v>115</v>
      </c>
      <c r="B116" s="16" t="s">
        <v>82</v>
      </c>
      <c r="C116" s="16" t="s">
        <v>83</v>
      </c>
      <c r="D116" s="4" t="s">
        <v>69</v>
      </c>
      <c r="E116" s="22" t="s">
        <v>39</v>
      </c>
      <c r="F116" s="5">
        <v>5</v>
      </c>
      <c r="G116" s="9" t="s">
        <v>66</v>
      </c>
      <c r="H116" s="27">
        <v>0</v>
      </c>
      <c r="I116" s="12" t="s">
        <v>68</v>
      </c>
      <c r="J116" s="13">
        <f t="shared" si="2"/>
        <v>5</v>
      </c>
    </row>
    <row r="117" spans="1:10" ht="59.4" x14ac:dyDescent="0.3">
      <c r="A117" s="20">
        <v>116</v>
      </c>
      <c r="B117" s="16" t="s">
        <v>82</v>
      </c>
      <c r="C117" s="16" t="s">
        <v>83</v>
      </c>
      <c r="D117" s="4" t="s">
        <v>69</v>
      </c>
      <c r="E117" s="22" t="s">
        <v>40</v>
      </c>
      <c r="F117" s="5">
        <v>5</v>
      </c>
      <c r="G117" s="9" t="s">
        <v>66</v>
      </c>
      <c r="H117" s="27">
        <v>0</v>
      </c>
      <c r="I117" s="12" t="s">
        <v>68</v>
      </c>
      <c r="J117" s="13">
        <f>F117-H117</f>
        <v>5</v>
      </c>
    </row>
    <row r="118" spans="1:10" ht="59.4" x14ac:dyDescent="0.3">
      <c r="A118" s="20">
        <v>117</v>
      </c>
      <c r="B118" s="16" t="s">
        <v>82</v>
      </c>
      <c r="C118" s="16" t="s">
        <v>83</v>
      </c>
      <c r="D118" s="4" t="s">
        <v>69</v>
      </c>
      <c r="E118" s="22" t="s">
        <v>41</v>
      </c>
      <c r="F118" s="5">
        <v>5</v>
      </c>
      <c r="G118" s="9" t="s">
        <v>66</v>
      </c>
      <c r="H118" s="27">
        <v>0</v>
      </c>
      <c r="I118" s="12" t="s">
        <v>68</v>
      </c>
      <c r="J118" s="13">
        <f>F118-H118</f>
        <v>5</v>
      </c>
    </row>
    <row r="119" spans="1:10" ht="59.4" x14ac:dyDescent="0.3">
      <c r="A119" s="20">
        <v>118</v>
      </c>
      <c r="B119" s="16" t="s">
        <v>82</v>
      </c>
      <c r="C119" s="16" t="s">
        <v>83</v>
      </c>
      <c r="D119" s="4" t="s">
        <v>69</v>
      </c>
      <c r="E119" s="22" t="s">
        <v>42</v>
      </c>
      <c r="F119" s="5">
        <v>5</v>
      </c>
      <c r="G119" s="9" t="s">
        <v>66</v>
      </c>
      <c r="H119" s="27">
        <v>0</v>
      </c>
      <c r="I119" s="12" t="s">
        <v>68</v>
      </c>
      <c r="J119" s="13">
        <f>F119-H119</f>
        <v>5</v>
      </c>
    </row>
    <row r="120" spans="1:10" ht="59.4" x14ac:dyDescent="0.3">
      <c r="A120" s="20">
        <v>119</v>
      </c>
      <c r="B120" s="16" t="s">
        <v>82</v>
      </c>
      <c r="C120" s="16" t="s">
        <v>83</v>
      </c>
      <c r="D120" s="4" t="s">
        <v>69</v>
      </c>
      <c r="E120" s="22" t="s">
        <v>43</v>
      </c>
      <c r="F120" s="5">
        <v>5</v>
      </c>
      <c r="G120" s="9" t="s">
        <v>66</v>
      </c>
      <c r="H120" s="27">
        <v>0</v>
      </c>
      <c r="I120" s="12" t="s">
        <v>68</v>
      </c>
      <c r="J120" s="13">
        <f>F120-H120</f>
        <v>5</v>
      </c>
    </row>
    <row r="121" spans="1:10" ht="79.2" x14ac:dyDescent="0.3">
      <c r="A121" s="20">
        <v>120</v>
      </c>
      <c r="B121" s="16" t="s">
        <v>82</v>
      </c>
      <c r="C121" s="16" t="s">
        <v>83</v>
      </c>
      <c r="D121" s="4" t="s">
        <v>69</v>
      </c>
      <c r="E121" s="22" t="s">
        <v>44</v>
      </c>
      <c r="F121" s="5">
        <v>5</v>
      </c>
      <c r="G121" s="9" t="s">
        <v>66</v>
      </c>
      <c r="H121" s="27">
        <v>0</v>
      </c>
      <c r="I121" s="12" t="s">
        <v>68</v>
      </c>
      <c r="J121" s="13">
        <f>F121-H121</f>
        <v>5</v>
      </c>
    </row>
    <row r="122" spans="1:10" ht="79.2" x14ac:dyDescent="0.3">
      <c r="A122" s="20">
        <v>121</v>
      </c>
      <c r="B122" s="16" t="s">
        <v>82</v>
      </c>
      <c r="C122" s="16" t="s">
        <v>83</v>
      </c>
      <c r="D122" s="4" t="s">
        <v>69</v>
      </c>
      <c r="E122" s="22" t="s">
        <v>45</v>
      </c>
      <c r="F122" s="5">
        <v>5</v>
      </c>
      <c r="G122" s="9" t="s">
        <v>66</v>
      </c>
      <c r="H122" s="27">
        <v>0</v>
      </c>
      <c r="I122" s="12" t="s">
        <v>68</v>
      </c>
      <c r="J122" s="13">
        <f t="shared" si="2"/>
        <v>5</v>
      </c>
    </row>
    <row r="123" spans="1:10" ht="59.4" x14ac:dyDescent="0.3">
      <c r="A123" s="20">
        <v>122</v>
      </c>
      <c r="B123" s="16" t="s">
        <v>82</v>
      </c>
      <c r="C123" s="16" t="s">
        <v>83</v>
      </c>
      <c r="D123" s="4" t="s">
        <v>69</v>
      </c>
      <c r="E123" s="22" t="s">
        <v>46</v>
      </c>
      <c r="F123" s="5">
        <v>5</v>
      </c>
      <c r="G123" s="9" t="s">
        <v>66</v>
      </c>
      <c r="H123" s="27">
        <v>0</v>
      </c>
      <c r="I123" s="12" t="s">
        <v>68</v>
      </c>
      <c r="J123" s="13">
        <f t="shared" si="2"/>
        <v>5</v>
      </c>
    </row>
    <row r="124" spans="1:10" ht="59.4" x14ac:dyDescent="0.3">
      <c r="A124" s="20">
        <v>123</v>
      </c>
      <c r="B124" s="16" t="s">
        <v>82</v>
      </c>
      <c r="C124" s="16" t="s">
        <v>83</v>
      </c>
      <c r="D124" s="4" t="s">
        <v>69</v>
      </c>
      <c r="E124" s="22" t="s">
        <v>47</v>
      </c>
      <c r="F124" s="5">
        <v>5</v>
      </c>
      <c r="G124" s="9" t="s">
        <v>66</v>
      </c>
      <c r="H124" s="27">
        <v>0</v>
      </c>
      <c r="I124" s="12" t="s">
        <v>68</v>
      </c>
      <c r="J124" s="13">
        <f t="shared" si="2"/>
        <v>5</v>
      </c>
    </row>
    <row r="125" spans="1:10" ht="59.4" x14ac:dyDescent="0.3">
      <c r="A125" s="20">
        <v>124</v>
      </c>
      <c r="B125" s="16" t="s">
        <v>82</v>
      </c>
      <c r="C125" s="16" t="s">
        <v>83</v>
      </c>
      <c r="D125" s="4" t="s">
        <v>69</v>
      </c>
      <c r="E125" s="22" t="s">
        <v>48</v>
      </c>
      <c r="F125" s="5">
        <v>5</v>
      </c>
      <c r="G125" s="9" t="s">
        <v>66</v>
      </c>
      <c r="H125" s="27">
        <v>0</v>
      </c>
      <c r="I125" s="12" t="s">
        <v>68</v>
      </c>
      <c r="J125" s="13">
        <f t="shared" si="2"/>
        <v>5</v>
      </c>
    </row>
    <row r="126" spans="1:10" ht="59.4" x14ac:dyDescent="0.3">
      <c r="A126" s="20">
        <v>125</v>
      </c>
      <c r="B126" s="16" t="s">
        <v>82</v>
      </c>
      <c r="C126" s="16" t="s">
        <v>83</v>
      </c>
      <c r="D126" s="4" t="s">
        <v>69</v>
      </c>
      <c r="E126" s="22" t="s">
        <v>49</v>
      </c>
      <c r="F126" s="5">
        <v>5</v>
      </c>
      <c r="G126" s="9" t="s">
        <v>66</v>
      </c>
      <c r="H126" s="27">
        <v>0</v>
      </c>
      <c r="I126" s="12" t="s">
        <v>68</v>
      </c>
      <c r="J126" s="13">
        <f t="shared" si="2"/>
        <v>5</v>
      </c>
    </row>
    <row r="127" spans="1:10" ht="39.6" x14ac:dyDescent="0.3">
      <c r="A127" s="20">
        <v>126</v>
      </c>
      <c r="B127" s="16" t="s">
        <v>82</v>
      </c>
      <c r="C127" s="16" t="s">
        <v>83</v>
      </c>
      <c r="D127" s="4" t="s">
        <v>69</v>
      </c>
      <c r="E127" s="22" t="s">
        <v>50</v>
      </c>
      <c r="F127" s="5">
        <v>2.5</v>
      </c>
      <c r="G127" s="9" t="s">
        <v>66</v>
      </c>
      <c r="H127" s="27">
        <v>0</v>
      </c>
      <c r="I127" s="12" t="s">
        <v>68</v>
      </c>
      <c r="J127" s="13">
        <f>F127-H127</f>
        <v>2.5</v>
      </c>
    </row>
    <row r="128" spans="1:10" ht="39.6" x14ac:dyDescent="0.3">
      <c r="A128" s="20">
        <v>127</v>
      </c>
      <c r="B128" s="16" t="s">
        <v>82</v>
      </c>
      <c r="C128" s="16" t="s">
        <v>83</v>
      </c>
      <c r="D128" s="4" t="s">
        <v>69</v>
      </c>
      <c r="E128" s="22" t="s">
        <v>52</v>
      </c>
      <c r="F128" s="5">
        <v>1.8</v>
      </c>
      <c r="G128" s="9" t="s">
        <v>66</v>
      </c>
      <c r="H128" s="27">
        <v>0</v>
      </c>
      <c r="I128" s="12" t="s">
        <v>68</v>
      </c>
      <c r="J128" s="13">
        <f t="shared" ref="J128:J150" si="3">F128-H128</f>
        <v>1.8</v>
      </c>
    </row>
    <row r="129" spans="1:12" ht="39.6" x14ac:dyDescent="0.3">
      <c r="A129" s="20">
        <v>128</v>
      </c>
      <c r="B129" s="16" t="s">
        <v>82</v>
      </c>
      <c r="C129" s="16" t="s">
        <v>83</v>
      </c>
      <c r="D129" s="4" t="s">
        <v>69</v>
      </c>
      <c r="E129" s="22" t="s">
        <v>53</v>
      </c>
      <c r="F129" s="5">
        <v>1.7</v>
      </c>
      <c r="G129" s="9" t="s">
        <v>66</v>
      </c>
      <c r="H129" s="27">
        <v>0</v>
      </c>
      <c r="I129" s="12" t="s">
        <v>68</v>
      </c>
      <c r="J129" s="13">
        <f t="shared" si="3"/>
        <v>1.7</v>
      </c>
    </row>
    <row r="130" spans="1:12" ht="39.6" x14ac:dyDescent="0.3">
      <c r="A130" s="20">
        <v>129</v>
      </c>
      <c r="B130" s="16" t="s">
        <v>82</v>
      </c>
      <c r="C130" s="16" t="s">
        <v>83</v>
      </c>
      <c r="D130" s="4" t="s">
        <v>69</v>
      </c>
      <c r="E130" s="22" t="s">
        <v>54</v>
      </c>
      <c r="F130" s="5">
        <v>1.5</v>
      </c>
      <c r="G130" s="9" t="s">
        <v>66</v>
      </c>
      <c r="H130" s="27">
        <v>0</v>
      </c>
      <c r="I130" s="12" t="s">
        <v>68</v>
      </c>
      <c r="J130" s="13">
        <f t="shared" si="3"/>
        <v>1.5</v>
      </c>
    </row>
    <row r="131" spans="1:12" ht="39.6" x14ac:dyDescent="0.3">
      <c r="A131" s="20">
        <v>130</v>
      </c>
      <c r="B131" s="16" t="s">
        <v>82</v>
      </c>
      <c r="C131" s="16" t="s">
        <v>83</v>
      </c>
      <c r="D131" s="4" t="s">
        <v>69</v>
      </c>
      <c r="E131" s="22" t="s">
        <v>55</v>
      </c>
      <c r="F131" s="5">
        <v>1.8</v>
      </c>
      <c r="G131" s="9" t="s">
        <v>66</v>
      </c>
      <c r="H131" s="27">
        <v>0</v>
      </c>
      <c r="I131" s="12" t="s">
        <v>68</v>
      </c>
      <c r="J131" s="13">
        <f>F131-H131</f>
        <v>1.8</v>
      </c>
    </row>
    <row r="132" spans="1:12" ht="39.6" x14ac:dyDescent="0.3">
      <c r="A132" s="20">
        <v>131</v>
      </c>
      <c r="B132" s="16" t="s">
        <v>82</v>
      </c>
      <c r="C132" s="16" t="s">
        <v>83</v>
      </c>
      <c r="D132" s="4" t="s">
        <v>69</v>
      </c>
      <c r="E132" s="22" t="s">
        <v>56</v>
      </c>
      <c r="F132" s="5">
        <v>1.7</v>
      </c>
      <c r="G132" s="9" t="s">
        <v>66</v>
      </c>
      <c r="H132" s="27">
        <v>0</v>
      </c>
      <c r="I132" s="12" t="s">
        <v>68</v>
      </c>
      <c r="J132" s="13">
        <f t="shared" si="3"/>
        <v>1.7</v>
      </c>
    </row>
    <row r="133" spans="1:12" ht="39.6" x14ac:dyDescent="0.3">
      <c r="A133" s="20">
        <v>132</v>
      </c>
      <c r="B133" s="16" t="s">
        <v>82</v>
      </c>
      <c r="C133" s="16" t="s">
        <v>83</v>
      </c>
      <c r="D133" s="4" t="s">
        <v>69</v>
      </c>
      <c r="E133" s="22" t="s">
        <v>60</v>
      </c>
      <c r="F133" s="5">
        <v>1.5</v>
      </c>
      <c r="G133" s="9" t="s">
        <v>66</v>
      </c>
      <c r="H133" s="27">
        <v>0</v>
      </c>
      <c r="I133" s="12" t="s">
        <v>68</v>
      </c>
      <c r="J133" s="13">
        <f t="shared" si="3"/>
        <v>1.5</v>
      </c>
    </row>
    <row r="134" spans="1:12" ht="39.6" x14ac:dyDescent="0.3">
      <c r="A134" s="20">
        <v>133</v>
      </c>
      <c r="B134" s="16" t="s">
        <v>82</v>
      </c>
      <c r="C134" s="16" t="s">
        <v>83</v>
      </c>
      <c r="D134" s="4" t="s">
        <v>69</v>
      </c>
      <c r="E134" s="22" t="s">
        <v>57</v>
      </c>
      <c r="F134" s="5">
        <v>1.8</v>
      </c>
      <c r="G134" s="9" t="s">
        <v>66</v>
      </c>
      <c r="H134" s="27">
        <v>0</v>
      </c>
      <c r="I134" s="12" t="s">
        <v>68</v>
      </c>
      <c r="J134" s="13">
        <f t="shared" si="3"/>
        <v>1.8</v>
      </c>
    </row>
    <row r="135" spans="1:12" s="11" customFormat="1" ht="39.6" x14ac:dyDescent="0.3">
      <c r="A135" s="20">
        <v>134</v>
      </c>
      <c r="B135" s="16" t="s">
        <v>82</v>
      </c>
      <c r="C135" s="16" t="s">
        <v>83</v>
      </c>
      <c r="D135" s="4" t="s">
        <v>69</v>
      </c>
      <c r="E135" s="22" t="s">
        <v>58</v>
      </c>
      <c r="F135" s="5">
        <v>1.7</v>
      </c>
      <c r="G135" s="9" t="s">
        <v>66</v>
      </c>
      <c r="H135" s="27">
        <v>0</v>
      </c>
      <c r="I135" s="12" t="s">
        <v>68</v>
      </c>
      <c r="J135" s="14">
        <f t="shared" si="3"/>
        <v>1.7</v>
      </c>
    </row>
    <row r="136" spans="1:12" s="11" customFormat="1" ht="39.6" x14ac:dyDescent="0.3">
      <c r="A136" s="20">
        <v>135</v>
      </c>
      <c r="B136" s="16" t="s">
        <v>82</v>
      </c>
      <c r="C136" s="16" t="s">
        <v>83</v>
      </c>
      <c r="D136" s="4" t="s">
        <v>69</v>
      </c>
      <c r="E136" s="22" t="s">
        <v>59</v>
      </c>
      <c r="F136" s="5">
        <v>1.5</v>
      </c>
      <c r="G136" s="9" t="s">
        <v>66</v>
      </c>
      <c r="H136" s="27">
        <v>0</v>
      </c>
      <c r="I136" s="12" t="s">
        <v>68</v>
      </c>
      <c r="J136" s="14">
        <f t="shared" si="3"/>
        <v>1.5</v>
      </c>
    </row>
    <row r="137" spans="1:12" s="11" customFormat="1" ht="39.6" x14ac:dyDescent="0.3">
      <c r="A137" s="20">
        <v>136</v>
      </c>
      <c r="B137" s="16" t="s">
        <v>82</v>
      </c>
      <c r="C137" s="16" t="s">
        <v>83</v>
      </c>
      <c r="D137" s="4" t="s">
        <v>69</v>
      </c>
      <c r="E137" s="22" t="s">
        <v>61</v>
      </c>
      <c r="F137" s="5">
        <v>1.8</v>
      </c>
      <c r="G137" s="9" t="s">
        <v>66</v>
      </c>
      <c r="H137" s="27">
        <v>0</v>
      </c>
      <c r="I137" s="12" t="s">
        <v>68</v>
      </c>
      <c r="J137" s="14">
        <f t="shared" si="3"/>
        <v>1.8</v>
      </c>
    </row>
    <row r="138" spans="1:12" s="11" customFormat="1" ht="39.6" x14ac:dyDescent="0.3">
      <c r="A138" s="20">
        <v>137</v>
      </c>
      <c r="B138" s="16" t="s">
        <v>82</v>
      </c>
      <c r="C138" s="16" t="s">
        <v>83</v>
      </c>
      <c r="D138" s="4" t="s">
        <v>69</v>
      </c>
      <c r="E138" s="22" t="s">
        <v>62</v>
      </c>
      <c r="F138" s="5">
        <v>1.7</v>
      </c>
      <c r="G138" s="9" t="s">
        <v>66</v>
      </c>
      <c r="H138" s="27">
        <v>0</v>
      </c>
      <c r="I138" s="12" t="s">
        <v>68</v>
      </c>
      <c r="J138" s="14">
        <f t="shared" si="3"/>
        <v>1.7</v>
      </c>
    </row>
    <row r="139" spans="1:12" s="11" customFormat="1" ht="39.6" x14ac:dyDescent="0.3">
      <c r="A139" s="20">
        <v>138</v>
      </c>
      <c r="B139" s="16" t="s">
        <v>82</v>
      </c>
      <c r="C139" s="16" t="s">
        <v>83</v>
      </c>
      <c r="D139" s="4" t="s">
        <v>69</v>
      </c>
      <c r="E139" s="22" t="s">
        <v>63</v>
      </c>
      <c r="F139" s="5">
        <v>1.5</v>
      </c>
      <c r="G139" s="9" t="s">
        <v>66</v>
      </c>
      <c r="H139" s="27">
        <v>0</v>
      </c>
      <c r="I139" s="12" t="s">
        <v>68</v>
      </c>
      <c r="J139" s="14">
        <f t="shared" si="3"/>
        <v>1.5</v>
      </c>
    </row>
    <row r="140" spans="1:12" s="11" customFormat="1" ht="39.6" x14ac:dyDescent="0.3">
      <c r="A140" s="20">
        <v>139</v>
      </c>
      <c r="B140" s="16" t="s">
        <v>82</v>
      </c>
      <c r="C140" s="16" t="s">
        <v>83</v>
      </c>
      <c r="D140" s="4" t="s">
        <v>69</v>
      </c>
      <c r="E140" s="22" t="s">
        <v>170</v>
      </c>
      <c r="F140" s="5">
        <v>2.5</v>
      </c>
      <c r="G140" s="9" t="s">
        <v>66</v>
      </c>
      <c r="H140" s="27">
        <v>0</v>
      </c>
      <c r="I140" s="12" t="s">
        <v>68</v>
      </c>
      <c r="J140" s="14">
        <f t="shared" si="3"/>
        <v>2.5</v>
      </c>
    </row>
    <row r="141" spans="1:12" s="11" customFormat="1" ht="59.4" x14ac:dyDescent="0.3">
      <c r="A141" s="20">
        <v>140</v>
      </c>
      <c r="B141" s="16" t="s">
        <v>82</v>
      </c>
      <c r="C141" s="16" t="s">
        <v>83</v>
      </c>
      <c r="D141" s="4" t="s">
        <v>69</v>
      </c>
      <c r="E141" s="22" t="s">
        <v>171</v>
      </c>
      <c r="F141" s="5">
        <v>2.5</v>
      </c>
      <c r="G141" s="9" t="s">
        <v>66</v>
      </c>
      <c r="H141" s="27">
        <v>0</v>
      </c>
      <c r="I141" s="12" t="s">
        <v>68</v>
      </c>
      <c r="J141" s="14">
        <f t="shared" si="3"/>
        <v>2.5</v>
      </c>
    </row>
    <row r="142" spans="1:12" s="11" customFormat="1" ht="59.4" x14ac:dyDescent="0.3">
      <c r="A142" s="20">
        <v>141</v>
      </c>
      <c r="B142" s="16" t="s">
        <v>82</v>
      </c>
      <c r="C142" s="16" t="s">
        <v>83</v>
      </c>
      <c r="D142" s="4" t="s">
        <v>69</v>
      </c>
      <c r="E142" s="22" t="s">
        <v>172</v>
      </c>
      <c r="F142" s="5">
        <v>2.5</v>
      </c>
      <c r="G142" s="9" t="s">
        <v>66</v>
      </c>
      <c r="H142" s="27">
        <v>0</v>
      </c>
      <c r="I142" s="12" t="s">
        <v>68</v>
      </c>
      <c r="J142" s="14">
        <f t="shared" si="3"/>
        <v>2.5</v>
      </c>
    </row>
    <row r="143" spans="1:12" s="7" customFormat="1" ht="39.6" x14ac:dyDescent="0.3">
      <c r="A143" s="20">
        <v>142</v>
      </c>
      <c r="B143" s="16" t="s">
        <v>82</v>
      </c>
      <c r="C143" s="16" t="s">
        <v>83</v>
      </c>
      <c r="D143" s="4" t="s">
        <v>69</v>
      </c>
      <c r="E143" s="22" t="s">
        <v>162</v>
      </c>
      <c r="F143" s="5">
        <v>2.5</v>
      </c>
      <c r="G143" s="9" t="s">
        <v>66</v>
      </c>
      <c r="H143" s="27">
        <v>0</v>
      </c>
      <c r="I143" s="12" t="s">
        <v>68</v>
      </c>
      <c r="J143" s="14">
        <f t="shared" si="3"/>
        <v>2.5</v>
      </c>
      <c r="K143" s="6"/>
      <c r="L143" s="6"/>
    </row>
    <row r="144" spans="1:12" s="7" customFormat="1" ht="39.6" x14ac:dyDescent="0.3">
      <c r="A144" s="20">
        <v>143</v>
      </c>
      <c r="B144" s="16" t="s">
        <v>82</v>
      </c>
      <c r="C144" s="16" t="s">
        <v>83</v>
      </c>
      <c r="D144" s="4" t="s">
        <v>69</v>
      </c>
      <c r="E144" s="22" t="s">
        <v>163</v>
      </c>
      <c r="F144" s="5">
        <v>2.5</v>
      </c>
      <c r="G144" s="9" t="s">
        <v>66</v>
      </c>
      <c r="H144" s="27">
        <v>0</v>
      </c>
      <c r="I144" s="12" t="s">
        <v>68</v>
      </c>
      <c r="J144" s="14">
        <f t="shared" si="3"/>
        <v>2.5</v>
      </c>
      <c r="K144" s="6"/>
      <c r="L144" s="6"/>
    </row>
    <row r="145" spans="1:12" s="7" customFormat="1" ht="59.4" x14ac:dyDescent="0.3">
      <c r="A145" s="20">
        <v>144</v>
      </c>
      <c r="B145" s="16" t="s">
        <v>82</v>
      </c>
      <c r="C145" s="16" t="s">
        <v>83</v>
      </c>
      <c r="D145" s="4" t="s">
        <v>69</v>
      </c>
      <c r="E145" s="22" t="s">
        <v>164</v>
      </c>
      <c r="F145" s="5">
        <v>2.5</v>
      </c>
      <c r="G145" s="9" t="s">
        <v>66</v>
      </c>
      <c r="H145" s="27">
        <v>0</v>
      </c>
      <c r="I145" s="12" t="s">
        <v>68</v>
      </c>
      <c r="J145" s="14">
        <f t="shared" si="3"/>
        <v>2.5</v>
      </c>
      <c r="K145" s="6"/>
      <c r="L145" s="6"/>
    </row>
    <row r="146" spans="1:12" s="7" customFormat="1" ht="59.4" x14ac:dyDescent="0.3">
      <c r="A146" s="20">
        <v>145</v>
      </c>
      <c r="B146" s="16" t="s">
        <v>82</v>
      </c>
      <c r="C146" s="16" t="s">
        <v>83</v>
      </c>
      <c r="D146" s="4" t="s">
        <v>69</v>
      </c>
      <c r="E146" s="22" t="s">
        <v>165</v>
      </c>
      <c r="F146" s="5">
        <v>2.5</v>
      </c>
      <c r="G146" s="9" t="s">
        <v>66</v>
      </c>
      <c r="H146" s="27">
        <v>0</v>
      </c>
      <c r="I146" s="12" t="s">
        <v>68</v>
      </c>
      <c r="J146" s="14">
        <f t="shared" si="3"/>
        <v>2.5</v>
      </c>
      <c r="K146" s="6"/>
      <c r="L146" s="6"/>
    </row>
    <row r="147" spans="1:12" s="7" customFormat="1" ht="59.4" x14ac:dyDescent="0.3">
      <c r="A147" s="20">
        <v>146</v>
      </c>
      <c r="B147" s="16" t="s">
        <v>82</v>
      </c>
      <c r="C147" s="16" t="s">
        <v>83</v>
      </c>
      <c r="D147" s="4" t="s">
        <v>69</v>
      </c>
      <c r="E147" s="22" t="s">
        <v>166</v>
      </c>
      <c r="F147" s="5">
        <v>2.5</v>
      </c>
      <c r="G147" s="9" t="s">
        <v>66</v>
      </c>
      <c r="H147" s="27">
        <v>0</v>
      </c>
      <c r="I147" s="12" t="s">
        <v>68</v>
      </c>
      <c r="J147" s="14">
        <f t="shared" si="3"/>
        <v>2.5</v>
      </c>
      <c r="K147" s="6"/>
      <c r="L147" s="6"/>
    </row>
    <row r="148" spans="1:12" s="7" customFormat="1" ht="59.4" x14ac:dyDescent="0.3">
      <c r="A148" s="20">
        <v>147</v>
      </c>
      <c r="B148" s="16" t="s">
        <v>82</v>
      </c>
      <c r="C148" s="16" t="s">
        <v>83</v>
      </c>
      <c r="D148" s="4" t="s">
        <v>69</v>
      </c>
      <c r="E148" s="22" t="s">
        <v>167</v>
      </c>
      <c r="F148" s="5">
        <v>2.5</v>
      </c>
      <c r="G148" s="9" t="s">
        <v>66</v>
      </c>
      <c r="H148" s="27">
        <v>0</v>
      </c>
      <c r="I148" s="12" t="s">
        <v>68</v>
      </c>
      <c r="J148" s="14">
        <f t="shared" si="3"/>
        <v>2.5</v>
      </c>
      <c r="K148" s="6"/>
      <c r="L148" s="6"/>
    </row>
    <row r="149" spans="1:12" s="7" customFormat="1" ht="59.4" x14ac:dyDescent="0.3">
      <c r="A149" s="20">
        <v>148</v>
      </c>
      <c r="B149" s="16" t="s">
        <v>82</v>
      </c>
      <c r="C149" s="16" t="s">
        <v>83</v>
      </c>
      <c r="D149" s="4" t="s">
        <v>69</v>
      </c>
      <c r="E149" s="22" t="s">
        <v>168</v>
      </c>
      <c r="F149" s="5">
        <v>2.5</v>
      </c>
      <c r="G149" s="9" t="s">
        <v>66</v>
      </c>
      <c r="H149" s="27">
        <v>0</v>
      </c>
      <c r="I149" s="12" t="s">
        <v>68</v>
      </c>
      <c r="J149" s="14">
        <f t="shared" si="3"/>
        <v>2.5</v>
      </c>
      <c r="K149" s="6"/>
      <c r="L149" s="6"/>
    </row>
    <row r="150" spans="1:12" s="7" customFormat="1" ht="59.4" x14ac:dyDescent="0.3">
      <c r="A150" s="20">
        <v>149</v>
      </c>
      <c r="B150" s="16" t="s">
        <v>82</v>
      </c>
      <c r="C150" s="16" t="s">
        <v>83</v>
      </c>
      <c r="D150" s="4"/>
      <c r="E150" s="22" t="s">
        <v>169</v>
      </c>
      <c r="F150" s="5">
        <v>2.5</v>
      </c>
      <c r="G150" s="9" t="s">
        <v>66</v>
      </c>
      <c r="H150" s="27">
        <v>0</v>
      </c>
      <c r="I150" s="12" t="s">
        <v>68</v>
      </c>
      <c r="J150" s="14">
        <f t="shared" si="3"/>
        <v>2.5</v>
      </c>
      <c r="K150" s="6"/>
      <c r="L150" s="6"/>
    </row>
    <row r="151" spans="1:12" s="7" customFormat="1" x14ac:dyDescent="0.3">
      <c r="A151" s="6"/>
      <c r="B151" s="17"/>
      <c r="C151" s="17"/>
      <c r="D151" s="6"/>
      <c r="E151" s="23"/>
      <c r="G151" s="10"/>
      <c r="H151" s="28"/>
      <c r="I151" s="18"/>
      <c r="J151" s="15"/>
      <c r="K151" s="6"/>
      <c r="L151" s="6"/>
    </row>
    <row r="152" spans="1:12" s="7" customFormat="1" x14ac:dyDescent="0.3">
      <c r="A152" s="6"/>
      <c r="B152" s="17"/>
      <c r="C152" s="17"/>
      <c r="D152" s="6"/>
      <c r="E152" s="23"/>
      <c r="G152" s="10"/>
      <c r="H152" s="28"/>
      <c r="I152" s="18"/>
      <c r="J152" s="15"/>
      <c r="K152" s="6"/>
      <c r="L152" s="6"/>
    </row>
    <row r="153" spans="1:12" s="7" customFormat="1" x14ac:dyDescent="0.3">
      <c r="A153" s="6"/>
      <c r="B153" s="17"/>
      <c r="C153" s="17"/>
      <c r="D153" s="6"/>
      <c r="E153" s="23"/>
      <c r="G153" s="10"/>
      <c r="H153" s="28"/>
      <c r="I153" s="18"/>
      <c r="J153" s="15"/>
      <c r="K153" s="6"/>
      <c r="L153" s="6"/>
    </row>
    <row r="154" spans="1:12" s="7" customFormat="1" x14ac:dyDescent="0.3">
      <c r="A154" s="6"/>
      <c r="B154" s="17"/>
      <c r="C154" s="17"/>
      <c r="D154" s="6"/>
      <c r="E154" s="23"/>
      <c r="G154" s="10"/>
      <c r="H154" s="28"/>
      <c r="I154" s="18"/>
      <c r="J154" s="15"/>
      <c r="K154" s="6"/>
      <c r="L154" s="6"/>
    </row>
    <row r="155" spans="1:12" s="7" customFormat="1" x14ac:dyDescent="0.3">
      <c r="A155" s="6"/>
      <c r="B155" s="17"/>
      <c r="C155" s="17"/>
      <c r="D155" s="6"/>
      <c r="E155" s="23"/>
      <c r="G155" s="10"/>
      <c r="H155" s="28"/>
      <c r="I155" s="18"/>
      <c r="J155" s="15"/>
      <c r="K155" s="6"/>
      <c r="L155" s="6"/>
    </row>
    <row r="156" spans="1:12" s="7" customFormat="1" x14ac:dyDescent="0.3">
      <c r="A156" s="6"/>
      <c r="B156" s="17"/>
      <c r="C156" s="17"/>
      <c r="D156" s="6"/>
      <c r="E156" s="23"/>
      <c r="G156" s="10"/>
      <c r="H156" s="28"/>
      <c r="I156" s="18"/>
      <c r="J156" s="15"/>
      <c r="K156" s="6"/>
      <c r="L156" s="6"/>
    </row>
    <row r="157" spans="1:12" s="7" customFormat="1" x14ac:dyDescent="0.3">
      <c r="A157" s="6"/>
      <c r="B157" s="17"/>
      <c r="C157" s="17"/>
      <c r="D157" s="6"/>
      <c r="E157" s="23"/>
      <c r="G157" s="10"/>
      <c r="H157" s="28"/>
      <c r="I157" s="18"/>
      <c r="J157" s="15"/>
      <c r="K157" s="6"/>
      <c r="L157" s="6"/>
    </row>
    <row r="158" spans="1:12" s="7" customFormat="1" x14ac:dyDescent="0.3">
      <c r="A158" s="6"/>
      <c r="B158" s="17"/>
      <c r="C158" s="17"/>
      <c r="D158" s="6"/>
      <c r="E158" s="23"/>
      <c r="G158" s="10"/>
      <c r="H158" s="28"/>
      <c r="I158" s="18"/>
      <c r="J158" s="15"/>
      <c r="K158" s="6"/>
      <c r="L158" s="6"/>
    </row>
    <row r="159" spans="1:12" s="7" customFormat="1" x14ac:dyDescent="0.3">
      <c r="A159" s="6"/>
      <c r="B159" s="17"/>
      <c r="C159" s="17"/>
      <c r="D159" s="6"/>
      <c r="E159" s="23"/>
      <c r="G159" s="10"/>
      <c r="H159" s="28"/>
      <c r="I159" s="18"/>
      <c r="J159" s="15"/>
      <c r="K159" s="6"/>
      <c r="L159" s="6"/>
    </row>
    <row r="160" spans="1:12" s="7" customFormat="1" x14ac:dyDescent="0.3">
      <c r="A160" s="6"/>
      <c r="B160" s="17"/>
      <c r="C160" s="17"/>
      <c r="D160" s="6"/>
      <c r="E160" s="23"/>
      <c r="G160" s="10"/>
      <c r="H160" s="28"/>
      <c r="I160" s="18"/>
      <c r="J160" s="15"/>
      <c r="K160" s="6"/>
      <c r="L160" s="6"/>
    </row>
    <row r="161" spans="1:12" s="7" customFormat="1" x14ac:dyDescent="0.3">
      <c r="A161" s="6"/>
      <c r="B161" s="17"/>
      <c r="C161" s="17"/>
      <c r="D161" s="6"/>
      <c r="E161" s="23"/>
      <c r="G161" s="10"/>
      <c r="H161" s="28"/>
      <c r="I161" s="18"/>
      <c r="J161" s="15"/>
      <c r="K161" s="6"/>
      <c r="L161" s="6"/>
    </row>
    <row r="162" spans="1:12" s="7" customFormat="1" x14ac:dyDescent="0.3">
      <c r="A162" s="6"/>
      <c r="B162" s="17"/>
      <c r="C162" s="17"/>
      <c r="D162" s="6"/>
      <c r="E162" s="23"/>
      <c r="G162" s="10"/>
      <c r="H162" s="28"/>
      <c r="I162" s="18"/>
      <c r="J162" s="15"/>
      <c r="K162" s="6"/>
      <c r="L162" s="6"/>
    </row>
    <row r="163" spans="1:12" s="7" customFormat="1" x14ac:dyDescent="0.3">
      <c r="A163" s="6"/>
      <c r="B163" s="17"/>
      <c r="C163" s="17"/>
      <c r="D163" s="6"/>
      <c r="E163" s="23"/>
      <c r="G163" s="10"/>
      <c r="H163" s="28"/>
      <c r="I163" s="18"/>
      <c r="J163" s="15"/>
      <c r="K163" s="6"/>
      <c r="L163" s="6"/>
    </row>
    <row r="164" spans="1:12" s="7" customFormat="1" x14ac:dyDescent="0.3">
      <c r="A164" s="6"/>
      <c r="B164" s="17"/>
      <c r="C164" s="17"/>
      <c r="D164" s="6"/>
      <c r="E164" s="23"/>
      <c r="G164" s="10"/>
      <c r="H164" s="28"/>
      <c r="I164" s="18"/>
      <c r="J164" s="15"/>
      <c r="K164" s="6"/>
      <c r="L164" s="6"/>
    </row>
    <row r="165" spans="1:12" s="7" customFormat="1" x14ac:dyDescent="0.3">
      <c r="A165" s="6"/>
      <c r="B165" s="17"/>
      <c r="C165" s="17"/>
      <c r="D165" s="6"/>
      <c r="E165" s="23"/>
      <c r="G165" s="10"/>
      <c r="H165" s="28"/>
      <c r="I165" s="18"/>
      <c r="J165" s="15"/>
      <c r="K165" s="6"/>
      <c r="L165" s="6"/>
    </row>
    <row r="166" spans="1:12" s="7" customFormat="1" x14ac:dyDescent="0.3">
      <c r="A166" s="6"/>
      <c r="B166" s="17"/>
      <c r="C166" s="17"/>
      <c r="D166" s="6"/>
      <c r="E166" s="23"/>
      <c r="G166" s="10"/>
      <c r="H166" s="28"/>
      <c r="I166" s="18"/>
      <c r="J166" s="15"/>
      <c r="K166" s="6"/>
      <c r="L166" s="6"/>
    </row>
    <row r="167" spans="1:12" s="7" customFormat="1" x14ac:dyDescent="0.3">
      <c r="A167" s="6"/>
      <c r="B167" s="17"/>
      <c r="C167" s="17"/>
      <c r="D167" s="6"/>
      <c r="E167" s="23"/>
      <c r="G167" s="10"/>
      <c r="H167" s="28"/>
      <c r="I167" s="18"/>
      <c r="J167" s="15"/>
      <c r="K167" s="6"/>
      <c r="L167" s="6"/>
    </row>
    <row r="168" spans="1:12" s="7" customFormat="1" x14ac:dyDescent="0.3">
      <c r="A168" s="6"/>
      <c r="B168" s="17"/>
      <c r="C168" s="17"/>
      <c r="D168" s="6"/>
      <c r="E168" s="23"/>
      <c r="G168" s="10"/>
      <c r="H168" s="28"/>
      <c r="I168" s="18"/>
      <c r="J168" s="15"/>
      <c r="K168" s="6"/>
      <c r="L168" s="6"/>
    </row>
    <row r="169" spans="1:12" s="7" customFormat="1" x14ac:dyDescent="0.3">
      <c r="A169" s="6"/>
      <c r="B169" s="17"/>
      <c r="C169" s="17"/>
      <c r="D169" s="6"/>
      <c r="E169" s="23"/>
      <c r="G169" s="10"/>
      <c r="H169" s="28"/>
      <c r="I169" s="18"/>
      <c r="J169" s="15"/>
      <c r="K169" s="6"/>
      <c r="L169" s="6"/>
    </row>
    <row r="170" spans="1:12" s="7" customFormat="1" x14ac:dyDescent="0.3">
      <c r="A170" s="6"/>
      <c r="B170" s="17"/>
      <c r="C170" s="17"/>
      <c r="D170" s="6"/>
      <c r="E170" s="23"/>
      <c r="G170" s="10"/>
      <c r="H170" s="28"/>
      <c r="I170" s="18"/>
      <c r="J170" s="15"/>
      <c r="K170" s="6"/>
      <c r="L170" s="6"/>
    </row>
    <row r="171" spans="1:12" s="7" customFormat="1" x14ac:dyDescent="0.3">
      <c r="A171" s="6"/>
      <c r="B171" s="17"/>
      <c r="C171" s="17"/>
      <c r="D171" s="6"/>
      <c r="E171" s="23"/>
      <c r="G171" s="10"/>
      <c r="H171" s="28"/>
      <c r="I171" s="18"/>
      <c r="J171" s="15"/>
      <c r="K171" s="6"/>
      <c r="L171" s="6"/>
    </row>
    <row r="172" spans="1:12" s="7" customFormat="1" x14ac:dyDescent="0.3">
      <c r="A172" s="6"/>
      <c r="B172" s="17"/>
      <c r="C172" s="17"/>
      <c r="D172" s="6"/>
      <c r="E172" s="23"/>
      <c r="G172" s="10"/>
      <c r="H172" s="28"/>
      <c r="I172" s="18"/>
      <c r="J172" s="15"/>
      <c r="K172" s="6"/>
      <c r="L172" s="6"/>
    </row>
    <row r="173" spans="1:12" s="7" customFormat="1" x14ac:dyDescent="0.3">
      <c r="A173" s="6"/>
      <c r="B173" s="17"/>
      <c r="C173" s="17"/>
      <c r="D173" s="6"/>
      <c r="E173" s="23"/>
      <c r="G173" s="10"/>
      <c r="H173" s="28"/>
      <c r="I173" s="18"/>
      <c r="J173" s="15"/>
      <c r="K173" s="6"/>
      <c r="L173" s="6"/>
    </row>
    <row r="174" spans="1:12" s="7" customFormat="1" x14ac:dyDescent="0.3">
      <c r="A174" s="6"/>
      <c r="B174" s="17"/>
      <c r="C174" s="17"/>
      <c r="D174" s="6"/>
      <c r="E174" s="23"/>
      <c r="G174" s="10"/>
      <c r="H174" s="28"/>
      <c r="I174" s="18"/>
      <c r="J174" s="15"/>
      <c r="K174" s="6"/>
      <c r="L174" s="6"/>
    </row>
    <row r="175" spans="1:12" s="7" customFormat="1" x14ac:dyDescent="0.3">
      <c r="A175" s="6"/>
      <c r="B175" s="17"/>
      <c r="C175" s="17"/>
      <c r="D175" s="6"/>
      <c r="E175" s="23"/>
      <c r="G175" s="10"/>
      <c r="H175" s="28"/>
      <c r="I175" s="18"/>
      <c r="J175" s="15"/>
      <c r="K175" s="6"/>
      <c r="L175" s="6"/>
    </row>
    <row r="176" spans="1:12" s="7" customFormat="1" x14ac:dyDescent="0.3">
      <c r="A176" s="6"/>
      <c r="B176" s="17"/>
      <c r="C176" s="17"/>
      <c r="D176" s="6"/>
      <c r="E176" s="23"/>
      <c r="G176" s="10"/>
      <c r="H176" s="28"/>
      <c r="I176" s="18"/>
      <c r="J176" s="15"/>
      <c r="K176" s="6"/>
      <c r="L176" s="6"/>
    </row>
    <row r="177" spans="1:12" s="7" customFormat="1" x14ac:dyDescent="0.3">
      <c r="A177" s="6"/>
      <c r="B177" s="17"/>
      <c r="C177" s="17"/>
      <c r="D177" s="6"/>
      <c r="E177" s="23"/>
      <c r="G177" s="10"/>
      <c r="H177" s="28"/>
      <c r="I177" s="19"/>
      <c r="J177" s="15"/>
      <c r="K177" s="6"/>
      <c r="L177" s="6"/>
    </row>
    <row r="178" spans="1:12" s="7" customFormat="1" x14ac:dyDescent="0.3">
      <c r="A178" s="6"/>
      <c r="B178" s="17"/>
      <c r="C178" s="17"/>
      <c r="D178" s="6"/>
      <c r="E178" s="23"/>
      <c r="G178" s="10"/>
      <c r="H178" s="28"/>
      <c r="I178" s="19"/>
      <c r="J178" s="15"/>
      <c r="K178" s="6"/>
      <c r="L178" s="6"/>
    </row>
    <row r="179" spans="1:12" s="7" customFormat="1" x14ac:dyDescent="0.3">
      <c r="A179" s="6"/>
      <c r="B179" s="17"/>
      <c r="C179" s="17"/>
      <c r="D179" s="6"/>
      <c r="E179" s="23"/>
      <c r="G179" s="10"/>
      <c r="H179" s="28"/>
      <c r="I179" s="19"/>
      <c r="J179" s="15"/>
      <c r="K179" s="6"/>
      <c r="L179" s="6"/>
    </row>
    <row r="180" spans="1:12" s="7" customFormat="1" x14ac:dyDescent="0.3">
      <c r="A180" s="6"/>
      <c r="B180" s="17"/>
      <c r="C180" s="17"/>
      <c r="D180" s="6"/>
      <c r="E180" s="23"/>
      <c r="G180" s="10"/>
      <c r="H180" s="28"/>
      <c r="I180" s="19"/>
      <c r="J180" s="15"/>
      <c r="K180" s="6"/>
      <c r="L180" s="6"/>
    </row>
    <row r="181" spans="1:12" s="7" customFormat="1" x14ac:dyDescent="0.3">
      <c r="A181" s="6"/>
      <c r="B181" s="17"/>
      <c r="C181" s="17"/>
      <c r="D181" s="6"/>
      <c r="E181" s="23"/>
      <c r="G181" s="10"/>
      <c r="H181" s="28"/>
      <c r="I181" s="19"/>
      <c r="J181" s="15"/>
      <c r="K181" s="6"/>
      <c r="L181" s="6"/>
    </row>
    <row r="182" spans="1:12" s="7" customFormat="1" x14ac:dyDescent="0.3">
      <c r="A182" s="6"/>
      <c r="B182" s="17"/>
      <c r="C182" s="17"/>
      <c r="D182" s="6"/>
      <c r="E182" s="23"/>
      <c r="G182" s="10"/>
      <c r="H182" s="28"/>
      <c r="I182" s="19"/>
      <c r="J182" s="15"/>
      <c r="K182" s="6"/>
      <c r="L182" s="6"/>
    </row>
    <row r="183" spans="1:12" s="7" customFormat="1" x14ac:dyDescent="0.3">
      <c r="A183" s="6"/>
      <c r="B183" s="17"/>
      <c r="C183" s="17"/>
      <c r="D183" s="6"/>
      <c r="E183" s="23"/>
      <c r="G183" s="10"/>
      <c r="H183" s="28"/>
      <c r="I183" s="19"/>
      <c r="J183" s="15"/>
      <c r="K183" s="6"/>
      <c r="L183" s="6"/>
    </row>
    <row r="184" spans="1:12" s="7" customFormat="1" x14ac:dyDescent="0.3">
      <c r="A184" s="6"/>
      <c r="B184" s="17"/>
      <c r="C184" s="17"/>
      <c r="D184" s="6"/>
      <c r="E184" s="23"/>
      <c r="G184" s="10"/>
      <c r="H184" s="28"/>
      <c r="I184" s="19"/>
      <c r="J184" s="15"/>
      <c r="K184" s="6"/>
      <c r="L184" s="6"/>
    </row>
    <row r="185" spans="1:12" s="7" customFormat="1" x14ac:dyDescent="0.3">
      <c r="A185" s="6"/>
      <c r="B185" s="17"/>
      <c r="C185" s="17"/>
      <c r="D185" s="6"/>
      <c r="E185" s="23"/>
      <c r="G185" s="10"/>
      <c r="H185" s="28"/>
      <c r="I185" s="19"/>
      <c r="J185" s="15"/>
      <c r="K185" s="6"/>
      <c r="L185" s="6"/>
    </row>
    <row r="186" spans="1:12" s="7" customFormat="1" x14ac:dyDescent="0.3">
      <c r="A186" s="6"/>
      <c r="B186" s="17"/>
      <c r="C186" s="17"/>
      <c r="D186" s="6"/>
      <c r="E186" s="23"/>
      <c r="G186" s="10"/>
      <c r="H186" s="28"/>
      <c r="I186" s="19"/>
      <c r="J186" s="15"/>
      <c r="K186" s="6"/>
      <c r="L186" s="6"/>
    </row>
    <row r="187" spans="1:12" s="7" customFormat="1" x14ac:dyDescent="0.3">
      <c r="A187" s="6"/>
      <c r="B187" s="17"/>
      <c r="C187" s="17"/>
      <c r="D187" s="6"/>
      <c r="E187" s="23"/>
      <c r="G187" s="10"/>
      <c r="H187" s="28"/>
      <c r="I187" s="19"/>
      <c r="J187" s="15"/>
      <c r="K187" s="6"/>
      <c r="L187" s="6"/>
    </row>
    <row r="188" spans="1:12" s="7" customFormat="1" x14ac:dyDescent="0.3">
      <c r="A188" s="6"/>
      <c r="B188" s="17"/>
      <c r="C188" s="17"/>
      <c r="D188" s="6"/>
      <c r="E188" s="23"/>
      <c r="G188" s="10"/>
      <c r="H188" s="28"/>
      <c r="I188" s="19"/>
      <c r="J188" s="15"/>
      <c r="K188" s="6"/>
      <c r="L188" s="6"/>
    </row>
    <row r="189" spans="1:12" s="7" customFormat="1" x14ac:dyDescent="0.3">
      <c r="A189" s="6"/>
      <c r="B189" s="17"/>
      <c r="C189" s="17"/>
      <c r="D189" s="6"/>
      <c r="E189" s="23"/>
      <c r="G189" s="10"/>
      <c r="H189" s="28"/>
      <c r="I189" s="19"/>
      <c r="J189" s="15"/>
      <c r="K189" s="6"/>
      <c r="L189" s="6"/>
    </row>
    <row r="190" spans="1:12" s="7" customFormat="1" x14ac:dyDescent="0.3">
      <c r="A190" s="6"/>
      <c r="B190" s="17"/>
      <c r="C190" s="17"/>
      <c r="D190" s="6"/>
      <c r="E190" s="23"/>
      <c r="G190" s="10"/>
      <c r="H190" s="28"/>
      <c r="I190" s="19"/>
      <c r="J190" s="15"/>
      <c r="K190" s="6"/>
      <c r="L190" s="6"/>
    </row>
    <row r="191" spans="1:12" s="7" customFormat="1" x14ac:dyDescent="0.3">
      <c r="A191" s="6"/>
      <c r="B191" s="17"/>
      <c r="C191" s="17"/>
      <c r="D191" s="6"/>
      <c r="E191" s="23"/>
      <c r="G191" s="10"/>
      <c r="H191" s="28"/>
      <c r="I191" s="19"/>
      <c r="J191" s="15"/>
      <c r="K191" s="6"/>
      <c r="L191" s="6"/>
    </row>
    <row r="192" spans="1:12" s="7" customFormat="1" x14ac:dyDescent="0.3">
      <c r="A192" s="6"/>
      <c r="B192" s="17"/>
      <c r="C192" s="17"/>
      <c r="D192" s="6"/>
      <c r="E192" s="23"/>
      <c r="G192" s="10"/>
      <c r="H192" s="28"/>
      <c r="I192" s="19"/>
      <c r="J192" s="15"/>
      <c r="K192" s="6"/>
      <c r="L192" s="6"/>
    </row>
    <row r="193" spans="1:12" s="7" customFormat="1" x14ac:dyDescent="0.3">
      <c r="A193" s="6"/>
      <c r="B193" s="17"/>
      <c r="C193" s="17"/>
      <c r="D193" s="6"/>
      <c r="E193" s="23"/>
      <c r="G193" s="10"/>
      <c r="H193" s="28"/>
      <c r="I193" s="19"/>
      <c r="J193" s="15"/>
      <c r="K193" s="6"/>
      <c r="L193" s="6"/>
    </row>
    <row r="194" spans="1:12" s="7" customFormat="1" x14ac:dyDescent="0.3">
      <c r="A194" s="6"/>
      <c r="B194" s="17"/>
      <c r="C194" s="17"/>
      <c r="D194" s="6"/>
      <c r="E194" s="23"/>
      <c r="G194" s="10"/>
      <c r="H194" s="28"/>
      <c r="I194" s="19"/>
      <c r="J194" s="15"/>
      <c r="K194" s="6"/>
      <c r="L194" s="6"/>
    </row>
    <row r="195" spans="1:12" s="7" customFormat="1" x14ac:dyDescent="0.3">
      <c r="A195" s="6"/>
      <c r="B195" s="17"/>
      <c r="C195" s="17"/>
      <c r="D195" s="6"/>
      <c r="E195" s="23"/>
      <c r="G195" s="10"/>
      <c r="H195" s="28"/>
      <c r="I195" s="19"/>
      <c r="J195" s="15"/>
      <c r="K195" s="6"/>
      <c r="L195" s="6"/>
    </row>
    <row r="196" spans="1:12" s="7" customFormat="1" x14ac:dyDescent="0.3">
      <c r="A196" s="6"/>
      <c r="B196" s="17"/>
      <c r="C196" s="17"/>
      <c r="D196" s="6"/>
      <c r="E196" s="23"/>
      <c r="G196" s="10"/>
      <c r="H196" s="28"/>
      <c r="I196" s="19"/>
      <c r="J196" s="15"/>
      <c r="K196" s="6"/>
      <c r="L196" s="6"/>
    </row>
    <row r="197" spans="1:12" s="7" customFormat="1" x14ac:dyDescent="0.3">
      <c r="A197" s="6"/>
      <c r="B197" s="17"/>
      <c r="C197" s="17"/>
      <c r="D197" s="6"/>
      <c r="E197" s="23"/>
      <c r="G197" s="10"/>
      <c r="H197" s="28"/>
      <c r="I197" s="19"/>
      <c r="J197" s="15"/>
      <c r="K197" s="6"/>
      <c r="L197" s="6"/>
    </row>
    <row r="198" spans="1:12" s="7" customFormat="1" x14ac:dyDescent="0.3">
      <c r="A198" s="6"/>
      <c r="B198" s="17"/>
      <c r="C198" s="17"/>
      <c r="D198" s="6"/>
      <c r="E198" s="23"/>
      <c r="G198" s="10"/>
      <c r="H198" s="28"/>
      <c r="I198" s="19"/>
      <c r="J198" s="15"/>
      <c r="K198" s="6"/>
      <c r="L198" s="6"/>
    </row>
    <row r="199" spans="1:12" s="7" customFormat="1" x14ac:dyDescent="0.3">
      <c r="A199" s="6"/>
      <c r="B199" s="17"/>
      <c r="C199" s="17"/>
      <c r="D199" s="6"/>
      <c r="E199" s="23"/>
      <c r="G199" s="10"/>
      <c r="H199" s="28"/>
      <c r="I199" s="19"/>
      <c r="J199" s="15"/>
      <c r="K199" s="6"/>
      <c r="L199" s="6"/>
    </row>
    <row r="200" spans="1:12" s="7" customFormat="1" x14ac:dyDescent="0.3">
      <c r="A200" s="6"/>
      <c r="B200" s="17"/>
      <c r="C200" s="17"/>
      <c r="D200" s="6"/>
      <c r="E200" s="23"/>
      <c r="G200" s="10"/>
      <c r="H200" s="28"/>
      <c r="I200" s="19"/>
      <c r="J200" s="15"/>
      <c r="K200" s="6"/>
      <c r="L200" s="6"/>
    </row>
    <row r="201" spans="1:12" s="7" customFormat="1" x14ac:dyDescent="0.3">
      <c r="A201" s="6"/>
      <c r="B201" s="17"/>
      <c r="C201" s="17"/>
      <c r="D201" s="6"/>
      <c r="E201" s="23"/>
      <c r="G201" s="10"/>
      <c r="H201" s="28"/>
      <c r="I201" s="19"/>
      <c r="J201" s="15"/>
      <c r="K201" s="6"/>
      <c r="L201" s="6"/>
    </row>
    <row r="202" spans="1:12" s="7" customFormat="1" x14ac:dyDescent="0.3">
      <c r="A202" s="6"/>
      <c r="B202" s="17"/>
      <c r="C202" s="17"/>
      <c r="D202" s="6"/>
      <c r="E202" s="23"/>
      <c r="G202" s="10"/>
      <c r="H202" s="28"/>
      <c r="I202" s="19"/>
      <c r="J202" s="15"/>
      <c r="K202" s="6"/>
      <c r="L202" s="6"/>
    </row>
    <row r="203" spans="1:12" s="7" customFormat="1" x14ac:dyDescent="0.3">
      <c r="A203" s="6"/>
      <c r="B203" s="17"/>
      <c r="C203" s="17"/>
      <c r="D203" s="6"/>
      <c r="E203" s="23"/>
      <c r="G203" s="10"/>
      <c r="H203" s="28"/>
      <c r="I203" s="19"/>
      <c r="J203" s="15"/>
      <c r="K203" s="6"/>
      <c r="L203" s="6"/>
    </row>
    <row r="204" spans="1:12" s="7" customFormat="1" x14ac:dyDescent="0.3">
      <c r="A204" s="6"/>
      <c r="B204" s="17"/>
      <c r="C204" s="17"/>
      <c r="D204" s="6"/>
      <c r="E204" s="23"/>
      <c r="G204" s="10"/>
      <c r="H204" s="28"/>
      <c r="I204" s="19"/>
      <c r="J204" s="15"/>
      <c r="K204" s="6"/>
      <c r="L204" s="6"/>
    </row>
    <row r="205" spans="1:12" s="7" customFormat="1" x14ac:dyDescent="0.3">
      <c r="A205" s="6"/>
      <c r="B205" s="17"/>
      <c r="C205" s="17"/>
      <c r="D205" s="6"/>
      <c r="E205" s="23"/>
      <c r="G205" s="10"/>
      <c r="H205" s="28"/>
      <c r="I205" s="19"/>
      <c r="J205" s="15"/>
      <c r="K205" s="6"/>
      <c r="L205" s="6"/>
    </row>
    <row r="206" spans="1:12" s="7" customFormat="1" x14ac:dyDescent="0.3">
      <c r="A206" s="6"/>
      <c r="B206" s="17"/>
      <c r="C206" s="17"/>
      <c r="D206" s="6"/>
      <c r="E206" s="23"/>
      <c r="G206" s="10"/>
      <c r="H206" s="28"/>
      <c r="I206" s="19"/>
      <c r="J206" s="15"/>
      <c r="K206" s="6"/>
      <c r="L206" s="6"/>
    </row>
    <row r="207" spans="1:12" s="7" customFormat="1" x14ac:dyDescent="0.3">
      <c r="A207" s="6"/>
      <c r="B207" s="17"/>
      <c r="C207" s="17"/>
      <c r="D207" s="6"/>
      <c r="E207" s="23"/>
      <c r="G207" s="10"/>
      <c r="H207" s="28"/>
      <c r="I207" s="19"/>
      <c r="J207" s="15"/>
      <c r="K207" s="6"/>
      <c r="L207" s="6"/>
    </row>
    <row r="208" spans="1:12" s="7" customFormat="1" x14ac:dyDescent="0.3">
      <c r="A208" s="6"/>
      <c r="B208" s="17"/>
      <c r="C208" s="17"/>
      <c r="D208" s="6"/>
      <c r="E208" s="23"/>
      <c r="G208" s="10"/>
      <c r="H208" s="28"/>
      <c r="I208" s="19"/>
      <c r="J208" s="15"/>
      <c r="K208" s="6"/>
      <c r="L208" s="6"/>
    </row>
    <row r="209" spans="1:12" s="7" customFormat="1" x14ac:dyDescent="0.3">
      <c r="A209" s="6"/>
      <c r="B209" s="17"/>
      <c r="C209" s="17"/>
      <c r="D209" s="6"/>
      <c r="E209" s="23"/>
      <c r="G209" s="10"/>
      <c r="H209" s="28"/>
      <c r="I209" s="19"/>
      <c r="J209" s="15"/>
      <c r="K209" s="6"/>
      <c r="L209" s="6"/>
    </row>
    <row r="210" spans="1:12" s="7" customFormat="1" x14ac:dyDescent="0.3">
      <c r="A210" s="6"/>
      <c r="B210" s="17"/>
      <c r="C210" s="17"/>
      <c r="D210" s="6"/>
      <c r="E210" s="23"/>
      <c r="G210" s="10"/>
      <c r="H210" s="28"/>
      <c r="I210" s="19"/>
      <c r="J210" s="15"/>
      <c r="K210" s="6"/>
      <c r="L210" s="6"/>
    </row>
    <row r="211" spans="1:12" s="7" customFormat="1" x14ac:dyDescent="0.3">
      <c r="A211" s="6"/>
      <c r="B211" s="17"/>
      <c r="C211" s="17"/>
      <c r="D211" s="6"/>
      <c r="E211" s="23"/>
      <c r="G211" s="10"/>
      <c r="H211" s="28"/>
      <c r="I211" s="19"/>
      <c r="J211" s="15"/>
      <c r="K211" s="6"/>
      <c r="L211" s="6"/>
    </row>
    <row r="212" spans="1:12" s="7" customFormat="1" x14ac:dyDescent="0.3">
      <c r="A212" s="6"/>
      <c r="B212" s="17"/>
      <c r="C212" s="17"/>
      <c r="D212" s="6"/>
      <c r="E212" s="23"/>
      <c r="G212" s="10"/>
      <c r="H212" s="28"/>
      <c r="I212" s="19"/>
      <c r="J212" s="15"/>
      <c r="K212" s="6"/>
      <c r="L212" s="6"/>
    </row>
    <row r="213" spans="1:12" s="7" customFormat="1" x14ac:dyDescent="0.3">
      <c r="A213" s="6"/>
      <c r="B213" s="17"/>
      <c r="C213" s="17"/>
      <c r="D213" s="6"/>
      <c r="E213" s="23"/>
      <c r="G213" s="10"/>
      <c r="H213" s="28"/>
      <c r="I213" s="19"/>
      <c r="J213" s="15"/>
      <c r="K213" s="6"/>
      <c r="L213" s="6"/>
    </row>
    <row r="214" spans="1:12" s="7" customFormat="1" x14ac:dyDescent="0.3">
      <c r="A214" s="6"/>
      <c r="B214" s="17"/>
      <c r="C214" s="17"/>
      <c r="D214" s="6"/>
      <c r="E214" s="23"/>
      <c r="G214" s="10"/>
      <c r="H214" s="28"/>
      <c r="I214" s="19"/>
      <c r="J214" s="15"/>
      <c r="K214" s="6"/>
      <c r="L214" s="6"/>
    </row>
    <row r="215" spans="1:12" s="7" customFormat="1" x14ac:dyDescent="0.3">
      <c r="A215" s="6"/>
      <c r="B215" s="17"/>
      <c r="C215" s="17"/>
      <c r="D215" s="6"/>
      <c r="E215" s="23"/>
      <c r="G215" s="10"/>
      <c r="H215" s="28"/>
      <c r="I215" s="19"/>
      <c r="J215" s="15"/>
      <c r="K215" s="6"/>
      <c r="L215" s="6"/>
    </row>
    <row r="216" spans="1:12" s="7" customFormat="1" x14ac:dyDescent="0.3">
      <c r="A216" s="6"/>
      <c r="B216" s="17"/>
      <c r="C216" s="17"/>
      <c r="D216" s="6"/>
      <c r="E216" s="23"/>
      <c r="G216" s="10"/>
      <c r="H216" s="28"/>
      <c r="I216" s="19"/>
      <c r="J216" s="15"/>
      <c r="K216" s="6"/>
      <c r="L216" s="6"/>
    </row>
    <row r="217" spans="1:12" s="7" customFormat="1" x14ac:dyDescent="0.3">
      <c r="A217" s="6"/>
      <c r="B217" s="17"/>
      <c r="C217" s="17"/>
      <c r="D217" s="6"/>
      <c r="E217" s="23"/>
      <c r="G217" s="10"/>
      <c r="H217" s="28"/>
      <c r="I217" s="19"/>
      <c r="J217" s="15"/>
      <c r="K217" s="6"/>
      <c r="L217" s="6"/>
    </row>
    <row r="218" spans="1:12" s="7" customFormat="1" x14ac:dyDescent="0.3">
      <c r="A218" s="6"/>
      <c r="B218" s="17"/>
      <c r="C218" s="17"/>
      <c r="D218" s="6"/>
      <c r="E218" s="23"/>
      <c r="G218" s="10"/>
      <c r="H218" s="28"/>
      <c r="I218" s="19"/>
      <c r="J218" s="15"/>
      <c r="K218" s="6"/>
      <c r="L218" s="6"/>
    </row>
    <row r="219" spans="1:12" s="7" customFormat="1" x14ac:dyDescent="0.3">
      <c r="A219" s="6"/>
      <c r="B219" s="17"/>
      <c r="C219" s="17"/>
      <c r="D219" s="6"/>
      <c r="E219" s="23"/>
      <c r="G219" s="10"/>
      <c r="H219" s="28"/>
      <c r="I219" s="19"/>
      <c r="J219" s="15"/>
      <c r="K219" s="6"/>
      <c r="L219" s="6"/>
    </row>
    <row r="220" spans="1:12" s="7" customFormat="1" x14ac:dyDescent="0.3">
      <c r="A220" s="6"/>
      <c r="B220" s="17"/>
      <c r="C220" s="17"/>
      <c r="D220" s="6"/>
      <c r="E220" s="23"/>
      <c r="G220" s="10"/>
      <c r="H220" s="28"/>
      <c r="I220" s="19"/>
      <c r="J220" s="15"/>
      <c r="K220" s="6"/>
      <c r="L220" s="6"/>
    </row>
    <row r="221" spans="1:12" s="7" customFormat="1" x14ac:dyDescent="0.3">
      <c r="A221" s="6"/>
      <c r="B221" s="17"/>
      <c r="C221" s="17"/>
      <c r="D221" s="6"/>
      <c r="E221" s="23"/>
      <c r="G221" s="10"/>
      <c r="H221" s="28"/>
      <c r="I221" s="19"/>
      <c r="J221" s="15"/>
      <c r="K221" s="6"/>
      <c r="L221" s="6"/>
    </row>
    <row r="222" spans="1:12" s="7" customFormat="1" x14ac:dyDescent="0.3">
      <c r="A222" s="6"/>
      <c r="B222" s="17"/>
      <c r="C222" s="17"/>
      <c r="D222" s="6"/>
      <c r="E222" s="23"/>
      <c r="G222" s="10"/>
      <c r="H222" s="28"/>
      <c r="I222" s="19"/>
      <c r="J222" s="15"/>
      <c r="K222" s="6"/>
      <c r="L222" s="6"/>
    </row>
    <row r="223" spans="1:12" s="7" customFormat="1" x14ac:dyDescent="0.3">
      <c r="A223" s="6"/>
      <c r="B223" s="17"/>
      <c r="C223" s="17"/>
      <c r="D223" s="6"/>
      <c r="E223" s="23"/>
      <c r="G223" s="10"/>
      <c r="H223" s="28"/>
      <c r="I223" s="19"/>
      <c r="J223" s="15"/>
      <c r="K223" s="6"/>
      <c r="L223" s="6"/>
    </row>
    <row r="224" spans="1:12" s="7" customFormat="1" x14ac:dyDescent="0.3">
      <c r="A224" s="6"/>
      <c r="B224" s="17"/>
      <c r="C224" s="17"/>
      <c r="D224" s="6"/>
      <c r="E224" s="23"/>
      <c r="G224" s="10"/>
      <c r="H224" s="28"/>
      <c r="I224" s="19"/>
      <c r="J224" s="15"/>
      <c r="K224" s="6"/>
      <c r="L224" s="6"/>
    </row>
    <row r="225" spans="1:12" s="7" customFormat="1" x14ac:dyDescent="0.3">
      <c r="A225" s="6"/>
      <c r="B225" s="17"/>
      <c r="C225" s="17"/>
      <c r="D225" s="6"/>
      <c r="E225" s="23"/>
      <c r="G225" s="10"/>
      <c r="H225" s="28"/>
      <c r="I225" s="19"/>
      <c r="J225" s="15"/>
      <c r="K225" s="6"/>
      <c r="L225" s="6"/>
    </row>
    <row r="226" spans="1:12" s="7" customFormat="1" x14ac:dyDescent="0.3">
      <c r="A226" s="6"/>
      <c r="B226" s="17"/>
      <c r="C226" s="17"/>
      <c r="D226" s="6"/>
      <c r="E226" s="23"/>
      <c r="G226" s="10"/>
      <c r="H226" s="28"/>
      <c r="I226" s="19"/>
      <c r="J226" s="15"/>
      <c r="K226" s="6"/>
      <c r="L226" s="6"/>
    </row>
    <row r="227" spans="1:12" s="7" customFormat="1" x14ac:dyDescent="0.3">
      <c r="A227" s="6"/>
      <c r="B227" s="17"/>
      <c r="C227" s="17"/>
      <c r="D227" s="6"/>
      <c r="E227" s="23"/>
      <c r="G227" s="10"/>
      <c r="H227" s="28"/>
      <c r="I227" s="19"/>
      <c r="J227" s="15"/>
      <c r="K227" s="6"/>
      <c r="L227" s="6"/>
    </row>
    <row r="228" spans="1:12" s="7" customFormat="1" x14ac:dyDescent="0.3">
      <c r="A228" s="6"/>
      <c r="B228" s="17"/>
      <c r="C228" s="17"/>
      <c r="D228" s="6"/>
      <c r="E228" s="23"/>
      <c r="G228" s="10"/>
      <c r="H228" s="28"/>
      <c r="I228" s="19"/>
      <c r="J228" s="15"/>
      <c r="K228" s="6"/>
      <c r="L228" s="6"/>
    </row>
    <row r="229" spans="1:12" s="7" customFormat="1" x14ac:dyDescent="0.3">
      <c r="A229" s="6"/>
      <c r="B229" s="17"/>
      <c r="C229" s="17"/>
      <c r="D229" s="6"/>
      <c r="E229" s="23"/>
      <c r="G229" s="10"/>
      <c r="H229" s="28"/>
      <c r="I229" s="19"/>
      <c r="J229" s="15"/>
      <c r="K229" s="6"/>
      <c r="L229" s="6"/>
    </row>
    <row r="230" spans="1:12" s="7" customFormat="1" x14ac:dyDescent="0.3">
      <c r="A230" s="6"/>
      <c r="B230" s="17"/>
      <c r="C230" s="17"/>
      <c r="D230" s="6"/>
      <c r="E230" s="23"/>
      <c r="G230" s="10"/>
      <c r="H230" s="28"/>
      <c r="I230" s="19"/>
      <c r="J230" s="15"/>
      <c r="K230" s="6"/>
      <c r="L230" s="6"/>
    </row>
    <row r="231" spans="1:12" s="7" customFormat="1" x14ac:dyDescent="0.3">
      <c r="A231" s="6"/>
      <c r="B231" s="17"/>
      <c r="C231" s="17"/>
      <c r="D231" s="6"/>
      <c r="E231" s="23"/>
      <c r="G231" s="10"/>
      <c r="H231" s="28"/>
      <c r="I231" s="19"/>
      <c r="J231" s="15"/>
      <c r="K231" s="6"/>
      <c r="L231" s="6"/>
    </row>
    <row r="232" spans="1:12" s="7" customFormat="1" x14ac:dyDescent="0.3">
      <c r="A232" s="6"/>
      <c r="B232" s="17"/>
      <c r="C232" s="17"/>
      <c r="D232" s="6"/>
      <c r="E232" s="23"/>
      <c r="G232" s="10"/>
      <c r="H232" s="28"/>
      <c r="I232" s="19"/>
      <c r="J232" s="15"/>
      <c r="K232" s="6"/>
      <c r="L232" s="6"/>
    </row>
    <row r="233" spans="1:12" s="7" customFormat="1" x14ac:dyDescent="0.3">
      <c r="A233" s="6"/>
      <c r="B233" s="17"/>
      <c r="C233" s="17"/>
      <c r="D233" s="6"/>
      <c r="E233" s="23"/>
      <c r="G233" s="10"/>
      <c r="H233" s="28"/>
      <c r="I233" s="19"/>
      <c r="J233" s="15"/>
      <c r="K233" s="6"/>
      <c r="L233" s="6"/>
    </row>
    <row r="234" spans="1:12" s="7" customFormat="1" x14ac:dyDescent="0.3">
      <c r="A234" s="6"/>
      <c r="B234" s="17"/>
      <c r="C234" s="17"/>
      <c r="D234" s="6"/>
      <c r="E234" s="23"/>
      <c r="G234" s="10"/>
      <c r="H234" s="28"/>
      <c r="I234" s="19"/>
      <c r="J234" s="15"/>
      <c r="K234" s="6"/>
      <c r="L234" s="6"/>
    </row>
    <row r="235" spans="1:12" s="7" customFormat="1" x14ac:dyDescent="0.3">
      <c r="A235" s="6"/>
      <c r="B235" s="17"/>
      <c r="C235" s="17"/>
      <c r="D235" s="6"/>
      <c r="E235" s="23"/>
      <c r="G235" s="10"/>
      <c r="H235" s="28"/>
      <c r="I235" s="19"/>
      <c r="J235" s="15"/>
      <c r="K235" s="6"/>
      <c r="L235" s="6"/>
    </row>
    <row r="236" spans="1:12" s="7" customFormat="1" x14ac:dyDescent="0.3">
      <c r="A236" s="6"/>
      <c r="B236" s="17"/>
      <c r="C236" s="17"/>
      <c r="D236" s="6"/>
      <c r="E236" s="23"/>
      <c r="G236" s="10"/>
      <c r="H236" s="28"/>
      <c r="I236" s="19"/>
      <c r="J236" s="15"/>
      <c r="K236" s="6"/>
      <c r="L236" s="6"/>
    </row>
    <row r="237" spans="1:12" s="7" customFormat="1" x14ac:dyDescent="0.3">
      <c r="A237" s="6"/>
      <c r="B237" s="17"/>
      <c r="C237" s="17"/>
      <c r="D237" s="6"/>
      <c r="E237" s="23"/>
      <c r="G237" s="10"/>
      <c r="H237" s="28"/>
      <c r="I237" s="19"/>
      <c r="J237" s="15"/>
      <c r="K237" s="6"/>
      <c r="L237" s="6"/>
    </row>
    <row r="238" spans="1:12" s="7" customFormat="1" x14ac:dyDescent="0.3">
      <c r="A238" s="6"/>
      <c r="B238" s="17"/>
      <c r="C238" s="17"/>
      <c r="D238" s="6"/>
      <c r="E238" s="23"/>
      <c r="G238" s="10"/>
      <c r="H238" s="28"/>
      <c r="I238" s="19"/>
      <c r="J238" s="15"/>
      <c r="K238" s="6"/>
      <c r="L238" s="6"/>
    </row>
    <row r="239" spans="1:12" s="7" customFormat="1" x14ac:dyDescent="0.3">
      <c r="A239" s="6"/>
      <c r="B239" s="17"/>
      <c r="C239" s="17"/>
      <c r="D239" s="6"/>
      <c r="E239" s="23"/>
      <c r="G239" s="10"/>
      <c r="H239" s="28"/>
      <c r="I239" s="19"/>
      <c r="J239" s="15"/>
      <c r="K239" s="6"/>
      <c r="L239" s="6"/>
    </row>
    <row r="240" spans="1:12" s="7" customFormat="1" x14ac:dyDescent="0.3">
      <c r="A240" s="6"/>
      <c r="B240" s="17"/>
      <c r="C240" s="17"/>
      <c r="D240" s="6"/>
      <c r="E240" s="23"/>
      <c r="G240" s="10"/>
      <c r="H240" s="28"/>
      <c r="I240" s="19"/>
      <c r="J240" s="15"/>
      <c r="K240" s="6"/>
      <c r="L240" s="6"/>
    </row>
    <row r="241" spans="1:12" s="7" customFormat="1" x14ac:dyDescent="0.3">
      <c r="A241" s="6"/>
      <c r="B241" s="17"/>
      <c r="C241" s="17"/>
      <c r="D241" s="6"/>
      <c r="E241" s="23"/>
      <c r="G241" s="10"/>
      <c r="H241" s="28"/>
      <c r="I241" s="19"/>
      <c r="J241" s="15"/>
      <c r="K241" s="6"/>
      <c r="L241" s="6"/>
    </row>
    <row r="242" spans="1:12" s="7" customFormat="1" x14ac:dyDescent="0.3">
      <c r="A242" s="6"/>
      <c r="B242" s="17"/>
      <c r="C242" s="17"/>
      <c r="D242" s="6"/>
      <c r="E242" s="23"/>
      <c r="G242" s="10"/>
      <c r="H242" s="28"/>
      <c r="I242" s="19"/>
      <c r="J242" s="15"/>
      <c r="K242" s="6"/>
      <c r="L242" s="6"/>
    </row>
    <row r="243" spans="1:12" s="7" customFormat="1" x14ac:dyDescent="0.3">
      <c r="A243" s="6"/>
      <c r="B243" s="17"/>
      <c r="C243" s="17"/>
      <c r="D243" s="6"/>
      <c r="E243" s="23"/>
      <c r="G243" s="10"/>
      <c r="H243" s="28"/>
      <c r="I243" s="19"/>
      <c r="J243" s="15"/>
      <c r="K243" s="6"/>
      <c r="L243" s="6"/>
    </row>
    <row r="244" spans="1:12" s="7" customFormat="1" x14ac:dyDescent="0.3">
      <c r="A244" s="6"/>
      <c r="B244" s="17"/>
      <c r="C244" s="17"/>
      <c r="D244" s="6"/>
      <c r="E244" s="23"/>
      <c r="G244" s="10"/>
      <c r="H244" s="28"/>
      <c r="I244" s="19"/>
      <c r="J244" s="15"/>
      <c r="K244" s="6"/>
      <c r="L244" s="6"/>
    </row>
    <row r="245" spans="1:12" s="7" customFormat="1" x14ac:dyDescent="0.3">
      <c r="A245" s="6"/>
      <c r="B245" s="17"/>
      <c r="C245" s="17"/>
      <c r="D245" s="6"/>
      <c r="E245" s="23"/>
      <c r="G245" s="10"/>
      <c r="H245" s="28"/>
      <c r="I245" s="19"/>
      <c r="J245" s="15"/>
      <c r="K245" s="6"/>
      <c r="L245" s="6"/>
    </row>
    <row r="246" spans="1:12" s="7" customFormat="1" x14ac:dyDescent="0.3">
      <c r="A246" s="6"/>
      <c r="B246" s="17"/>
      <c r="C246" s="17"/>
      <c r="D246" s="6"/>
      <c r="E246" s="23"/>
      <c r="G246" s="10"/>
      <c r="H246" s="28"/>
      <c r="I246" s="19"/>
      <c r="J246" s="15"/>
      <c r="K246" s="6"/>
      <c r="L246" s="6"/>
    </row>
    <row r="247" spans="1:12" s="7" customFormat="1" x14ac:dyDescent="0.3">
      <c r="A247" s="6"/>
      <c r="B247" s="17"/>
      <c r="C247" s="17"/>
      <c r="D247" s="6"/>
      <c r="E247" s="23"/>
      <c r="G247" s="10"/>
      <c r="H247" s="28"/>
      <c r="I247" s="19"/>
      <c r="J247" s="15"/>
      <c r="K247" s="6"/>
      <c r="L247" s="6"/>
    </row>
    <row r="248" spans="1:12" s="7" customFormat="1" x14ac:dyDescent="0.3">
      <c r="A248" s="6"/>
      <c r="B248" s="17"/>
      <c r="C248" s="17"/>
      <c r="D248" s="6"/>
      <c r="E248" s="23"/>
      <c r="G248" s="10"/>
      <c r="H248" s="28"/>
      <c r="I248" s="19"/>
      <c r="J248" s="15"/>
      <c r="K248" s="6"/>
      <c r="L248" s="6"/>
    </row>
    <row r="249" spans="1:12" s="7" customFormat="1" x14ac:dyDescent="0.3">
      <c r="A249" s="6"/>
      <c r="B249" s="17"/>
      <c r="C249" s="17"/>
      <c r="D249" s="6"/>
      <c r="E249" s="23"/>
      <c r="G249" s="10"/>
      <c r="H249" s="28"/>
      <c r="I249" s="19"/>
      <c r="J249" s="15"/>
      <c r="K249" s="6"/>
      <c r="L249" s="6"/>
    </row>
    <row r="250" spans="1:12" s="7" customFormat="1" x14ac:dyDescent="0.3">
      <c r="A250" s="6"/>
      <c r="B250" s="17"/>
      <c r="C250" s="17"/>
      <c r="D250" s="6"/>
      <c r="E250" s="23"/>
      <c r="G250" s="10"/>
      <c r="H250" s="28"/>
      <c r="I250" s="19"/>
      <c r="J250" s="15"/>
      <c r="K250" s="6"/>
      <c r="L250" s="6"/>
    </row>
    <row r="251" spans="1:12" s="7" customFormat="1" x14ac:dyDescent="0.3">
      <c r="A251" s="6"/>
      <c r="B251" s="17"/>
      <c r="C251" s="17"/>
      <c r="D251" s="6"/>
      <c r="E251" s="23"/>
      <c r="G251" s="10"/>
      <c r="H251" s="28"/>
      <c r="I251" s="19"/>
      <c r="J251" s="15"/>
      <c r="K251" s="6"/>
      <c r="L251" s="6"/>
    </row>
    <row r="252" spans="1:12" s="7" customFormat="1" x14ac:dyDescent="0.3">
      <c r="A252" s="6"/>
      <c r="B252" s="17"/>
      <c r="C252" s="17"/>
      <c r="D252" s="6"/>
      <c r="E252" s="23"/>
      <c r="G252" s="10"/>
      <c r="H252" s="28"/>
      <c r="I252" s="19"/>
      <c r="J252" s="15"/>
      <c r="K252" s="6"/>
      <c r="L252" s="6"/>
    </row>
    <row r="253" spans="1:12" s="7" customFormat="1" x14ac:dyDescent="0.3">
      <c r="A253" s="6"/>
      <c r="B253" s="17"/>
      <c r="C253" s="17"/>
      <c r="D253" s="6"/>
      <c r="E253" s="23"/>
      <c r="G253" s="10"/>
      <c r="H253" s="28"/>
      <c r="I253" s="19"/>
      <c r="J253" s="15"/>
      <c r="K253" s="6"/>
      <c r="L253" s="6"/>
    </row>
    <row r="254" spans="1:12" s="7" customFormat="1" x14ac:dyDescent="0.3">
      <c r="A254" s="6"/>
      <c r="B254" s="17"/>
      <c r="C254" s="17"/>
      <c r="D254" s="6"/>
      <c r="E254" s="23"/>
      <c r="G254" s="10"/>
      <c r="H254" s="28"/>
      <c r="I254" s="19"/>
      <c r="J254" s="15"/>
      <c r="K254" s="6"/>
      <c r="L254" s="6"/>
    </row>
    <row r="255" spans="1:12" s="7" customFormat="1" x14ac:dyDescent="0.3">
      <c r="A255" s="6"/>
      <c r="B255" s="17"/>
      <c r="C255" s="17"/>
      <c r="D255" s="6"/>
      <c r="E255" s="23"/>
      <c r="G255" s="10"/>
      <c r="H255" s="28"/>
      <c r="I255" s="19"/>
      <c r="J255" s="15"/>
      <c r="K255" s="6"/>
      <c r="L255" s="6"/>
    </row>
    <row r="256" spans="1:12" s="7" customFormat="1" x14ac:dyDescent="0.3">
      <c r="A256" s="6"/>
      <c r="B256" s="17"/>
      <c r="C256" s="17"/>
      <c r="D256" s="6"/>
      <c r="E256" s="23"/>
      <c r="G256" s="10"/>
      <c r="H256" s="28"/>
      <c r="I256" s="19"/>
      <c r="J256" s="15"/>
      <c r="K256" s="6"/>
      <c r="L256" s="6"/>
    </row>
    <row r="257" spans="1:12" s="7" customFormat="1" x14ac:dyDescent="0.3">
      <c r="A257" s="6"/>
      <c r="B257" s="17"/>
      <c r="C257" s="17"/>
      <c r="D257" s="6"/>
      <c r="E257" s="23"/>
      <c r="G257" s="10"/>
      <c r="H257" s="28"/>
      <c r="I257" s="19"/>
      <c r="J257" s="15"/>
      <c r="K257" s="6"/>
      <c r="L257" s="6"/>
    </row>
    <row r="258" spans="1:12" s="7" customFormat="1" x14ac:dyDescent="0.3">
      <c r="A258" s="6"/>
      <c r="B258" s="17"/>
      <c r="C258" s="17"/>
      <c r="D258" s="6"/>
      <c r="E258" s="23"/>
      <c r="G258" s="10"/>
      <c r="H258" s="28"/>
      <c r="I258" s="19"/>
      <c r="J258" s="15"/>
      <c r="K258" s="6"/>
      <c r="L258" s="6"/>
    </row>
    <row r="259" spans="1:12" s="7" customFormat="1" x14ac:dyDescent="0.3">
      <c r="A259" s="6"/>
      <c r="B259" s="17"/>
      <c r="C259" s="17"/>
      <c r="D259" s="6"/>
      <c r="E259" s="23"/>
      <c r="G259" s="10"/>
      <c r="H259" s="28"/>
      <c r="I259" s="19"/>
      <c r="J259" s="15"/>
      <c r="K259" s="6"/>
      <c r="L259" s="6"/>
    </row>
    <row r="260" spans="1:12" s="7" customFormat="1" x14ac:dyDescent="0.3">
      <c r="A260" s="6"/>
      <c r="B260" s="17"/>
      <c r="C260" s="17"/>
      <c r="D260" s="6"/>
      <c r="E260" s="23"/>
      <c r="G260" s="10"/>
      <c r="H260" s="28"/>
      <c r="I260" s="19"/>
      <c r="J260" s="15"/>
      <c r="K260" s="6"/>
      <c r="L260" s="6"/>
    </row>
    <row r="261" spans="1:12" s="7" customFormat="1" x14ac:dyDescent="0.3">
      <c r="A261" s="6"/>
      <c r="B261" s="17"/>
      <c r="C261" s="17"/>
      <c r="D261" s="6"/>
      <c r="E261" s="23"/>
      <c r="G261" s="10"/>
      <c r="H261" s="28"/>
      <c r="I261" s="19"/>
      <c r="J261" s="15"/>
      <c r="K261" s="6"/>
      <c r="L261" s="6"/>
    </row>
    <row r="262" spans="1:12" s="7" customFormat="1" x14ac:dyDescent="0.3">
      <c r="A262" s="6"/>
      <c r="B262" s="17"/>
      <c r="C262" s="17"/>
      <c r="D262" s="6"/>
      <c r="E262" s="23"/>
      <c r="G262" s="10"/>
      <c r="H262" s="28"/>
      <c r="I262" s="19"/>
      <c r="J262" s="15"/>
      <c r="K262" s="6"/>
      <c r="L262" s="6"/>
    </row>
    <row r="263" spans="1:12" s="7" customFormat="1" x14ac:dyDescent="0.3">
      <c r="A263" s="6"/>
      <c r="B263" s="17"/>
      <c r="C263" s="17"/>
      <c r="D263" s="6"/>
      <c r="E263" s="23"/>
      <c r="G263" s="10"/>
      <c r="H263" s="28"/>
      <c r="I263" s="19"/>
      <c r="J263" s="15"/>
      <c r="K263" s="6"/>
      <c r="L263" s="6"/>
    </row>
    <row r="264" spans="1:12" s="7" customFormat="1" x14ac:dyDescent="0.3">
      <c r="A264" s="6"/>
      <c r="B264" s="17"/>
      <c r="C264" s="17"/>
      <c r="D264" s="6"/>
      <c r="E264" s="23"/>
      <c r="G264" s="10"/>
      <c r="H264" s="28"/>
      <c r="I264" s="19"/>
      <c r="J264" s="15"/>
      <c r="K264" s="6"/>
      <c r="L264" s="6"/>
    </row>
    <row r="265" spans="1:12" s="7" customFormat="1" x14ac:dyDescent="0.3">
      <c r="A265" s="6"/>
      <c r="B265" s="17"/>
      <c r="C265" s="17"/>
      <c r="D265" s="6"/>
      <c r="E265" s="23"/>
      <c r="G265" s="10"/>
      <c r="H265" s="28"/>
      <c r="I265" s="19"/>
      <c r="J265" s="15"/>
      <c r="K265" s="6"/>
      <c r="L265" s="6"/>
    </row>
    <row r="266" spans="1:12" s="7" customFormat="1" x14ac:dyDescent="0.3">
      <c r="A266" s="6"/>
      <c r="B266" s="17"/>
      <c r="C266" s="17"/>
      <c r="D266" s="6"/>
      <c r="E266" s="23"/>
      <c r="G266" s="10"/>
      <c r="H266" s="28"/>
      <c r="I266" s="19"/>
      <c r="J266" s="15"/>
      <c r="K266" s="6"/>
      <c r="L266" s="6"/>
    </row>
    <row r="267" spans="1:12" s="7" customFormat="1" x14ac:dyDescent="0.3">
      <c r="A267" s="6"/>
      <c r="B267" s="17"/>
      <c r="C267" s="17"/>
      <c r="D267" s="6"/>
      <c r="E267" s="23"/>
      <c r="G267" s="10"/>
      <c r="H267" s="28"/>
      <c r="I267" s="19"/>
      <c r="J267" s="15"/>
      <c r="K267" s="6"/>
      <c r="L267" s="6"/>
    </row>
    <row r="268" spans="1:12" s="7" customFormat="1" x14ac:dyDescent="0.3">
      <c r="A268" s="6"/>
      <c r="B268" s="17"/>
      <c r="C268" s="17"/>
      <c r="D268" s="6"/>
      <c r="E268" s="23"/>
      <c r="G268" s="10"/>
      <c r="H268" s="28"/>
      <c r="I268" s="19"/>
      <c r="J268" s="15"/>
      <c r="K268" s="6"/>
      <c r="L268" s="6"/>
    </row>
    <row r="269" spans="1:12" s="7" customFormat="1" x14ac:dyDescent="0.3">
      <c r="A269" s="6"/>
      <c r="B269" s="17"/>
      <c r="C269" s="17"/>
      <c r="D269" s="6"/>
      <c r="E269" s="23"/>
      <c r="G269" s="10"/>
      <c r="H269" s="28"/>
      <c r="I269" s="19"/>
      <c r="J269" s="15"/>
      <c r="K269" s="6"/>
      <c r="L269" s="6"/>
    </row>
    <row r="270" spans="1:12" s="7" customFormat="1" x14ac:dyDescent="0.3">
      <c r="A270" s="6"/>
      <c r="B270" s="17"/>
      <c r="C270" s="17"/>
      <c r="D270" s="6"/>
      <c r="E270" s="23"/>
      <c r="G270" s="10"/>
      <c r="H270" s="28"/>
      <c r="I270" s="19"/>
      <c r="J270" s="15"/>
      <c r="K270" s="6"/>
      <c r="L270" s="6"/>
    </row>
    <row r="271" spans="1:12" s="7" customFormat="1" x14ac:dyDescent="0.3">
      <c r="A271" s="6"/>
      <c r="B271" s="17"/>
      <c r="C271" s="17"/>
      <c r="D271" s="6"/>
      <c r="E271" s="23"/>
      <c r="G271" s="10"/>
      <c r="H271" s="28"/>
      <c r="I271" s="19"/>
      <c r="J271" s="15"/>
      <c r="K271" s="6"/>
      <c r="L271" s="6"/>
    </row>
    <row r="272" spans="1:12" s="7" customFormat="1" x14ac:dyDescent="0.3">
      <c r="A272" s="6"/>
      <c r="B272" s="17"/>
      <c r="C272" s="17"/>
      <c r="D272" s="6"/>
      <c r="E272" s="23"/>
      <c r="G272" s="10"/>
      <c r="H272" s="28"/>
      <c r="I272" s="19"/>
      <c r="J272" s="15"/>
      <c r="K272" s="6"/>
      <c r="L272" s="6"/>
    </row>
    <row r="273" spans="1:12" s="7" customFormat="1" x14ac:dyDescent="0.3">
      <c r="A273" s="6"/>
      <c r="B273" s="17"/>
      <c r="C273" s="17"/>
      <c r="D273" s="6"/>
      <c r="E273" s="23"/>
      <c r="G273" s="10"/>
      <c r="H273" s="28"/>
      <c r="I273" s="19"/>
      <c r="J273" s="15"/>
      <c r="K273" s="6"/>
      <c r="L273" s="6"/>
    </row>
    <row r="274" spans="1:12" s="7" customFormat="1" x14ac:dyDescent="0.3">
      <c r="A274" s="6"/>
      <c r="B274" s="17"/>
      <c r="C274" s="17"/>
      <c r="D274" s="6"/>
      <c r="E274" s="23"/>
      <c r="G274" s="10"/>
      <c r="H274" s="28"/>
      <c r="I274" s="19"/>
      <c r="J274" s="15"/>
      <c r="K274" s="6"/>
      <c r="L274" s="6"/>
    </row>
    <row r="275" spans="1:12" s="7" customFormat="1" x14ac:dyDescent="0.3">
      <c r="A275" s="6"/>
      <c r="B275" s="17"/>
      <c r="C275" s="17"/>
      <c r="D275" s="6"/>
      <c r="E275" s="23"/>
      <c r="G275" s="10"/>
      <c r="H275" s="28"/>
      <c r="I275" s="19"/>
      <c r="J275" s="15"/>
      <c r="K275" s="6"/>
      <c r="L275" s="6"/>
    </row>
  </sheetData>
  <printOptions horizontalCentered="1"/>
  <pageMargins left="0.196850393700787" right="3.9370078740157501E-2" top="7.8740157480315001E-2" bottom="0.196850393700787" header="0.31496062992126" footer="0.31496062992126"/>
  <pageSetup paperSize="9" orientation="landscape" r:id="rId1"/>
  <headerFooter alignWithMargins="0">
    <oddFooter>&amp;C&amp;F&amp;RPage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L106"/>
  <sheetViews>
    <sheetView topLeftCell="A91" workbookViewId="0">
      <selection activeCell="C106" sqref="C106"/>
    </sheetView>
  </sheetViews>
  <sheetFormatPr defaultRowHeight="14.4" x14ac:dyDescent="0.3"/>
  <sheetData>
    <row r="10" spans="3:9" ht="18.600000000000001" x14ac:dyDescent="0.3">
      <c r="C10" s="61">
        <v>10</v>
      </c>
      <c r="E10" s="61">
        <v>9.9499999999999993</v>
      </c>
      <c r="F10" s="61">
        <v>5.0000000000000711E-2</v>
      </c>
    </row>
    <row r="11" spans="3:9" ht="18.600000000000001" x14ac:dyDescent="0.3">
      <c r="C11" s="61">
        <v>10</v>
      </c>
      <c r="E11" s="61">
        <v>9.9499999999999993</v>
      </c>
      <c r="F11" s="61">
        <v>5.0000000000000711E-2</v>
      </c>
      <c r="H11" s="61">
        <v>2.4874999999999998</v>
      </c>
      <c r="I11" s="61">
        <v>2.5125000000000002</v>
      </c>
    </row>
    <row r="12" spans="3:9" ht="18.600000000000001" x14ac:dyDescent="0.3">
      <c r="C12" s="61">
        <v>10</v>
      </c>
      <c r="E12" s="61">
        <v>9.9499999999999993</v>
      </c>
      <c r="F12" s="61">
        <v>5.0000000000000711E-2</v>
      </c>
      <c r="H12" s="61">
        <v>10</v>
      </c>
      <c r="I12" s="61">
        <v>0</v>
      </c>
    </row>
    <row r="13" spans="3:9" ht="18.600000000000001" x14ac:dyDescent="0.3">
      <c r="C13" s="61">
        <v>10</v>
      </c>
      <c r="E13" s="61">
        <v>9.9499999999999993</v>
      </c>
      <c r="F13" s="61">
        <v>5.0000000000000711E-2</v>
      </c>
      <c r="H13" s="61">
        <v>4.75</v>
      </c>
      <c r="I13" s="61">
        <v>4.75</v>
      </c>
    </row>
    <row r="14" spans="3:9" ht="18.600000000000001" x14ac:dyDescent="0.3">
      <c r="C14" s="61">
        <v>5</v>
      </c>
      <c r="E14" s="61">
        <v>4.9749999999999996</v>
      </c>
      <c r="F14" s="61">
        <v>2.5000000000000355E-2</v>
      </c>
      <c r="H14" s="61">
        <v>25</v>
      </c>
      <c r="I14" s="61">
        <v>0</v>
      </c>
    </row>
    <row r="15" spans="3:9" ht="18.600000000000001" x14ac:dyDescent="0.3">
      <c r="C15" s="61">
        <v>2.5</v>
      </c>
      <c r="E15" s="61">
        <v>2.4874999999999998</v>
      </c>
      <c r="F15" s="61">
        <v>1.2500000000000178E-2</v>
      </c>
      <c r="H15" s="62">
        <f>SUM(H11:H14)</f>
        <v>42.237499999999997</v>
      </c>
      <c r="I15" s="62">
        <f>SUM(I11:I14)</f>
        <v>7.2625000000000002</v>
      </c>
    </row>
    <row r="16" spans="3:9" ht="18.600000000000001" x14ac:dyDescent="0.3">
      <c r="C16" s="61">
        <v>2.5</v>
      </c>
      <c r="E16" s="61">
        <v>2.4874999999999998</v>
      </c>
      <c r="F16" s="61">
        <v>1.2500000000000178E-2</v>
      </c>
    </row>
    <row r="17" spans="3:10" ht="18.600000000000001" x14ac:dyDescent="0.3">
      <c r="C17" s="61">
        <v>2.5</v>
      </c>
      <c r="E17" s="61">
        <v>2.4874999999999998</v>
      </c>
      <c r="F17" s="61">
        <v>1.2500000000000178E-2</v>
      </c>
    </row>
    <row r="18" spans="3:10" ht="18.600000000000001" x14ac:dyDescent="0.3">
      <c r="C18" s="61">
        <v>2.5</v>
      </c>
      <c r="E18" s="61">
        <v>2.4874999999999998</v>
      </c>
      <c r="F18" s="61">
        <v>1.2500000000000178E-2</v>
      </c>
    </row>
    <row r="19" spans="3:10" ht="18.600000000000001" x14ac:dyDescent="0.3">
      <c r="C19" s="61">
        <v>10</v>
      </c>
      <c r="E19" s="61">
        <v>9.9499999999999993</v>
      </c>
      <c r="F19" s="61">
        <v>5.0000000000000711E-2</v>
      </c>
    </row>
    <row r="20" spans="3:10" ht="18.600000000000001" x14ac:dyDescent="0.3">
      <c r="C20" s="61">
        <v>21.5</v>
      </c>
      <c r="E20" s="61">
        <v>21.392499999999998</v>
      </c>
      <c r="F20" s="61">
        <v>0.10750000000000171</v>
      </c>
      <c r="J20" s="66">
        <v>2.7</v>
      </c>
    </row>
    <row r="21" spans="3:10" ht="18.600000000000001" x14ac:dyDescent="0.3">
      <c r="C21" s="61">
        <v>12</v>
      </c>
      <c r="E21" s="61">
        <v>12</v>
      </c>
      <c r="F21" s="61">
        <v>0</v>
      </c>
      <c r="J21" s="66">
        <v>4</v>
      </c>
    </row>
    <row r="22" spans="3:10" ht="18.600000000000001" x14ac:dyDescent="0.3">
      <c r="C22" s="61">
        <v>20</v>
      </c>
      <c r="E22" s="61">
        <v>19.899999999999999</v>
      </c>
      <c r="F22" s="61">
        <v>0.10000000000000142</v>
      </c>
      <c r="J22" s="66">
        <v>3</v>
      </c>
    </row>
    <row r="23" spans="3:10" ht="18.600000000000001" x14ac:dyDescent="0.3">
      <c r="C23" s="61">
        <v>5</v>
      </c>
      <c r="E23" s="61">
        <v>4.9800000000000004</v>
      </c>
      <c r="F23" s="61">
        <v>1.9999999999999574E-2</v>
      </c>
      <c r="J23" s="66">
        <v>3.13</v>
      </c>
    </row>
    <row r="24" spans="3:10" ht="18.600000000000001" x14ac:dyDescent="0.3">
      <c r="C24" s="61">
        <v>5</v>
      </c>
      <c r="E24" s="61">
        <v>4.9800000000000004</v>
      </c>
      <c r="F24" s="61">
        <v>1.9999999999999574E-2</v>
      </c>
      <c r="J24" s="66"/>
    </row>
    <row r="25" spans="3:10" ht="18.600000000000001" x14ac:dyDescent="0.3">
      <c r="C25" s="62">
        <f>SUM(C10:C24)</f>
        <v>128.5</v>
      </c>
      <c r="E25" s="62">
        <f>SUM(E10:E24)</f>
        <v>127.92749999999998</v>
      </c>
      <c r="F25" s="62">
        <f>SUM(F10:F24)</f>
        <v>0.57250000000000689</v>
      </c>
      <c r="J25" s="66"/>
    </row>
    <row r="26" spans="3:10" ht="18.600000000000001" x14ac:dyDescent="0.3">
      <c r="J26" s="66"/>
    </row>
    <row r="27" spans="3:10" ht="19.8" x14ac:dyDescent="0.3">
      <c r="D27" s="48">
        <v>2.5</v>
      </c>
      <c r="G27" s="48">
        <v>2.5</v>
      </c>
      <c r="J27" s="66">
        <v>3.03</v>
      </c>
    </row>
    <row r="28" spans="3:10" ht="19.8" x14ac:dyDescent="0.3">
      <c r="D28" s="48">
        <v>15</v>
      </c>
      <c r="G28" s="48">
        <v>15</v>
      </c>
      <c r="J28" s="66">
        <v>3</v>
      </c>
    </row>
    <row r="29" spans="3:10" ht="19.8" x14ac:dyDescent="0.3">
      <c r="D29" s="48">
        <v>5</v>
      </c>
      <c r="G29" s="48">
        <v>5</v>
      </c>
      <c r="J29" s="66">
        <v>2</v>
      </c>
    </row>
    <row r="30" spans="3:10" ht="19.8" x14ac:dyDescent="0.3">
      <c r="D30" s="48">
        <v>10</v>
      </c>
      <c r="G30" s="48">
        <v>10</v>
      </c>
      <c r="J30" s="66">
        <v>3</v>
      </c>
    </row>
    <row r="31" spans="3:10" ht="19.8" x14ac:dyDescent="0.3">
      <c r="D31" s="48">
        <v>15</v>
      </c>
      <c r="G31" s="48">
        <v>15</v>
      </c>
      <c r="J31" s="66">
        <v>2.5</v>
      </c>
    </row>
    <row r="32" spans="3:10" ht="19.8" x14ac:dyDescent="0.3">
      <c r="D32" s="48">
        <v>8</v>
      </c>
      <c r="G32" s="48">
        <v>8</v>
      </c>
      <c r="J32" s="66">
        <v>2.5</v>
      </c>
    </row>
    <row r="33" spans="4:12" ht="19.8" x14ac:dyDescent="0.3">
      <c r="D33" s="48">
        <v>6</v>
      </c>
      <c r="G33" s="48">
        <v>6</v>
      </c>
      <c r="J33" s="66">
        <v>2.5</v>
      </c>
    </row>
    <row r="34" spans="4:12" ht="19.8" x14ac:dyDescent="0.3">
      <c r="D34" s="48">
        <v>9.6</v>
      </c>
      <c r="G34" s="48">
        <v>9.6</v>
      </c>
      <c r="J34" s="66">
        <v>50</v>
      </c>
    </row>
    <row r="35" spans="4:12" ht="19.8" x14ac:dyDescent="0.3">
      <c r="D35" s="48">
        <v>7</v>
      </c>
      <c r="G35" s="62">
        <f>SUM(G27:G34)</f>
        <v>71.099999999999994</v>
      </c>
      <c r="J35" s="66">
        <v>20</v>
      </c>
    </row>
    <row r="36" spans="4:12" ht="19.8" x14ac:dyDescent="0.3">
      <c r="D36" s="48">
        <v>3</v>
      </c>
      <c r="J36" s="66">
        <v>10</v>
      </c>
    </row>
    <row r="37" spans="4:12" ht="19.8" x14ac:dyDescent="0.3">
      <c r="D37" s="48">
        <v>5</v>
      </c>
      <c r="J37" s="66">
        <v>2.7</v>
      </c>
    </row>
    <row r="38" spans="4:12" ht="19.8" x14ac:dyDescent="0.3">
      <c r="D38" s="48">
        <v>5</v>
      </c>
    </row>
    <row r="39" spans="4:12" ht="19.8" x14ac:dyDescent="0.3">
      <c r="D39" s="48">
        <v>5</v>
      </c>
    </row>
    <row r="40" spans="4:12" ht="19.8" x14ac:dyDescent="0.3">
      <c r="D40" s="48">
        <v>5</v>
      </c>
    </row>
    <row r="41" spans="4:12" ht="19.8" x14ac:dyDescent="0.3">
      <c r="D41" s="48">
        <v>5</v>
      </c>
      <c r="I41" s="75">
        <v>5</v>
      </c>
      <c r="L41" s="75">
        <v>5</v>
      </c>
    </row>
    <row r="42" spans="4:12" ht="19.8" x14ac:dyDescent="0.3">
      <c r="D42" s="48">
        <v>6.2</v>
      </c>
      <c r="I42" s="75">
        <v>10</v>
      </c>
      <c r="L42" s="75">
        <v>10</v>
      </c>
    </row>
    <row r="43" spans="4:12" ht="19.8" x14ac:dyDescent="0.3">
      <c r="D43" s="48">
        <v>6.2</v>
      </c>
      <c r="G43" s="75">
        <v>5</v>
      </c>
      <c r="I43" s="75">
        <v>10</v>
      </c>
      <c r="L43" s="75">
        <v>3.0439500000000002</v>
      </c>
    </row>
    <row r="44" spans="4:12" ht="19.8" x14ac:dyDescent="0.3">
      <c r="D44" s="48">
        <v>10</v>
      </c>
      <c r="G44" s="75">
        <v>10</v>
      </c>
      <c r="I44" s="75">
        <v>10</v>
      </c>
      <c r="L44" s="75">
        <v>10</v>
      </c>
    </row>
    <row r="45" spans="4:12" ht="19.8" x14ac:dyDescent="0.3">
      <c r="D45" s="48">
        <v>5.4</v>
      </c>
      <c r="G45" s="75">
        <v>10</v>
      </c>
      <c r="I45" s="75">
        <v>10</v>
      </c>
      <c r="L45" s="75">
        <v>10</v>
      </c>
    </row>
    <row r="46" spans="4:12" ht="19.8" x14ac:dyDescent="0.3">
      <c r="D46" s="48">
        <v>5</v>
      </c>
      <c r="G46" s="75">
        <v>10</v>
      </c>
      <c r="I46" s="75">
        <v>10</v>
      </c>
      <c r="L46" s="75">
        <v>10</v>
      </c>
    </row>
    <row r="47" spans="4:12" ht="19.8" x14ac:dyDescent="0.3">
      <c r="D47" s="48">
        <v>4.3</v>
      </c>
      <c r="G47" s="75">
        <v>10</v>
      </c>
      <c r="I47" s="75">
        <v>5</v>
      </c>
      <c r="L47" s="75">
        <v>10</v>
      </c>
    </row>
    <row r="48" spans="4:12" ht="19.8" x14ac:dyDescent="0.3">
      <c r="D48" s="48">
        <v>0.74124000000000001</v>
      </c>
      <c r="G48" s="75">
        <v>10</v>
      </c>
      <c r="I48" s="75">
        <v>2.5</v>
      </c>
      <c r="L48" s="75">
        <v>10</v>
      </c>
    </row>
    <row r="49" spans="1:12" ht="18.600000000000001" x14ac:dyDescent="0.3">
      <c r="D49" s="62">
        <f>SUM(D27:D48)</f>
        <v>143.94124000000002</v>
      </c>
      <c r="G49" s="75">
        <v>5</v>
      </c>
      <c r="I49" s="75">
        <v>2.5</v>
      </c>
      <c r="L49" s="75">
        <v>11</v>
      </c>
    </row>
    <row r="50" spans="1:12" ht="18.600000000000001" x14ac:dyDescent="0.3">
      <c r="A50" s="75">
        <v>5</v>
      </c>
      <c r="G50" s="75">
        <v>2.5</v>
      </c>
      <c r="I50" s="75">
        <v>2.5</v>
      </c>
      <c r="L50" s="75">
        <v>2.5</v>
      </c>
    </row>
    <row r="51" spans="1:12" ht="18.600000000000001" x14ac:dyDescent="0.3">
      <c r="A51" s="75">
        <v>10</v>
      </c>
      <c r="G51" s="75">
        <v>2.5</v>
      </c>
      <c r="I51" s="75">
        <v>2.5</v>
      </c>
      <c r="L51" s="75">
        <v>2.5</v>
      </c>
    </row>
    <row r="52" spans="1:12" ht="18.600000000000001" x14ac:dyDescent="0.3">
      <c r="A52" s="75">
        <v>3.0439500000000002</v>
      </c>
      <c r="G52" s="75">
        <v>2.5</v>
      </c>
      <c r="I52" s="75">
        <v>10</v>
      </c>
      <c r="L52" s="75">
        <v>2.5</v>
      </c>
    </row>
    <row r="53" spans="1:12" ht="18.600000000000001" x14ac:dyDescent="0.3">
      <c r="A53" s="75">
        <v>10</v>
      </c>
      <c r="G53" s="75">
        <v>2.5</v>
      </c>
      <c r="I53" s="75">
        <v>21.5</v>
      </c>
      <c r="L53" s="75">
        <v>2.5</v>
      </c>
    </row>
    <row r="54" spans="1:12" ht="18.600000000000001" x14ac:dyDescent="0.3">
      <c r="A54" s="75">
        <v>10</v>
      </c>
      <c r="G54" s="75">
        <v>10</v>
      </c>
      <c r="I54" s="75">
        <v>19</v>
      </c>
      <c r="L54" s="75">
        <v>2.5</v>
      </c>
    </row>
    <row r="55" spans="1:12" ht="18.600000000000001" x14ac:dyDescent="0.3">
      <c r="A55" s="75">
        <v>10</v>
      </c>
      <c r="G55" s="62">
        <f>SUM(G43:G54)</f>
        <v>80</v>
      </c>
      <c r="I55" s="62">
        <f>SUM(I41:I54)</f>
        <v>120.5</v>
      </c>
      <c r="L55" s="75">
        <v>2.5</v>
      </c>
    </row>
    <row r="56" spans="1:12" ht="18.600000000000001" x14ac:dyDescent="0.3">
      <c r="A56" s="75">
        <v>10</v>
      </c>
      <c r="L56" s="75">
        <v>2.5</v>
      </c>
    </row>
    <row r="57" spans="1:12" ht="18.600000000000001" x14ac:dyDescent="0.3">
      <c r="A57" s="75">
        <v>10</v>
      </c>
      <c r="L57" s="75">
        <v>2.5</v>
      </c>
    </row>
    <row r="58" spans="1:12" ht="18.600000000000001" x14ac:dyDescent="0.3">
      <c r="A58" s="75">
        <v>11</v>
      </c>
      <c r="L58" s="75">
        <v>2.5</v>
      </c>
    </row>
    <row r="59" spans="1:12" ht="18.600000000000001" x14ac:dyDescent="0.3">
      <c r="A59" s="75">
        <v>2.5</v>
      </c>
      <c r="L59" s="75">
        <v>15</v>
      </c>
    </row>
    <row r="60" spans="1:12" ht="18.600000000000001" x14ac:dyDescent="0.3">
      <c r="A60" s="75">
        <v>2.5</v>
      </c>
      <c r="L60" s="75">
        <v>25</v>
      </c>
    </row>
    <row r="61" spans="1:12" ht="18.600000000000001" x14ac:dyDescent="0.3">
      <c r="A61" s="75">
        <v>2.5</v>
      </c>
      <c r="L61" s="62">
        <f>SUM(L41:L60)</f>
        <v>141.54395</v>
      </c>
    </row>
    <row r="62" spans="1:12" ht="18.600000000000001" x14ac:dyDescent="0.3">
      <c r="A62" s="75">
        <v>2.5</v>
      </c>
    </row>
    <row r="63" spans="1:12" ht="18.600000000000001" x14ac:dyDescent="0.3">
      <c r="A63" s="75">
        <v>2.5</v>
      </c>
    </row>
    <row r="64" spans="1:12" ht="18.600000000000001" x14ac:dyDescent="0.3">
      <c r="A64" s="75">
        <v>2.5</v>
      </c>
      <c r="C64" s="75">
        <v>5</v>
      </c>
    </row>
    <row r="65" spans="1:3" ht="18.600000000000001" x14ac:dyDescent="0.3">
      <c r="A65" s="75">
        <v>2.5</v>
      </c>
      <c r="C65" s="75">
        <v>10</v>
      </c>
    </row>
    <row r="66" spans="1:3" ht="18.600000000000001" x14ac:dyDescent="0.3">
      <c r="A66" s="75">
        <v>2.5</v>
      </c>
      <c r="C66" s="75">
        <v>3.0439500000000002</v>
      </c>
    </row>
    <row r="67" spans="1:3" ht="18.600000000000001" x14ac:dyDescent="0.3">
      <c r="A67" s="75">
        <v>2.5</v>
      </c>
      <c r="C67" s="75">
        <v>10</v>
      </c>
    </row>
    <row r="68" spans="1:3" ht="18.600000000000001" x14ac:dyDescent="0.3">
      <c r="A68" s="75">
        <v>15</v>
      </c>
      <c r="C68" s="75">
        <v>10</v>
      </c>
    </row>
    <row r="69" spans="1:3" ht="18.600000000000001" x14ac:dyDescent="0.3">
      <c r="A69" s="75">
        <v>25</v>
      </c>
      <c r="C69" s="75">
        <v>10</v>
      </c>
    </row>
    <row r="70" spans="1:3" ht="18.600000000000001" x14ac:dyDescent="0.3">
      <c r="A70" s="75">
        <v>16.7</v>
      </c>
      <c r="C70" s="75">
        <v>10</v>
      </c>
    </row>
    <row r="71" spans="1:3" ht="18.600000000000001" x14ac:dyDescent="0.3">
      <c r="A71" s="75">
        <v>10</v>
      </c>
      <c r="C71" s="75">
        <v>10</v>
      </c>
    </row>
    <row r="72" spans="1:3" ht="18.600000000000001" x14ac:dyDescent="0.3">
      <c r="A72" s="75">
        <v>10</v>
      </c>
      <c r="C72" s="75">
        <v>11</v>
      </c>
    </row>
    <row r="73" spans="1:3" ht="18.600000000000001" x14ac:dyDescent="0.3">
      <c r="A73" s="75">
        <v>10</v>
      </c>
      <c r="C73" s="75">
        <v>2.5</v>
      </c>
    </row>
    <row r="74" spans="1:3" ht="18.600000000000001" x14ac:dyDescent="0.3">
      <c r="A74" s="75">
        <v>10</v>
      </c>
      <c r="C74" s="75">
        <v>2.5</v>
      </c>
    </row>
    <row r="75" spans="1:3" ht="18.600000000000001" x14ac:dyDescent="0.3">
      <c r="A75" s="75">
        <v>10</v>
      </c>
      <c r="C75" s="75">
        <v>2.5</v>
      </c>
    </row>
    <row r="76" spans="1:3" ht="18.600000000000001" x14ac:dyDescent="0.3">
      <c r="A76" s="75">
        <v>10</v>
      </c>
      <c r="C76" s="75">
        <v>2.5</v>
      </c>
    </row>
    <row r="77" spans="1:3" ht="18.600000000000001" x14ac:dyDescent="0.3">
      <c r="A77" s="75">
        <v>15</v>
      </c>
      <c r="C77" s="75">
        <v>2.5</v>
      </c>
    </row>
    <row r="78" spans="1:3" ht="18.600000000000001" x14ac:dyDescent="0.3">
      <c r="A78" s="75">
        <v>5.35</v>
      </c>
      <c r="C78" s="75">
        <v>2.5</v>
      </c>
    </row>
    <row r="79" spans="1:3" ht="18.600000000000001" x14ac:dyDescent="0.3">
      <c r="A79" s="75">
        <v>5.35</v>
      </c>
      <c r="C79" s="75">
        <v>2.5</v>
      </c>
    </row>
    <row r="80" spans="1:3" ht="18.600000000000001" x14ac:dyDescent="0.3">
      <c r="A80" s="62">
        <f>SUM(A50:A79)</f>
        <v>243.94394999999997</v>
      </c>
      <c r="C80" s="75">
        <v>2.5</v>
      </c>
    </row>
    <row r="81" spans="3:3" ht="18.600000000000001" x14ac:dyDescent="0.3">
      <c r="C81" s="75">
        <v>2.5</v>
      </c>
    </row>
    <row r="82" spans="3:3" ht="18.600000000000001" x14ac:dyDescent="0.3">
      <c r="C82" s="75">
        <v>15</v>
      </c>
    </row>
    <row r="83" spans="3:3" ht="18.600000000000001" x14ac:dyDescent="0.3">
      <c r="C83" s="75">
        <v>25</v>
      </c>
    </row>
    <row r="84" spans="3:3" ht="18.600000000000001" x14ac:dyDescent="0.3">
      <c r="C84" s="75">
        <v>16.7</v>
      </c>
    </row>
    <row r="85" spans="3:3" ht="18.600000000000001" x14ac:dyDescent="0.3">
      <c r="C85" s="75">
        <v>10</v>
      </c>
    </row>
    <row r="86" spans="3:3" ht="18.600000000000001" x14ac:dyDescent="0.3">
      <c r="C86" s="75">
        <v>10</v>
      </c>
    </row>
    <row r="87" spans="3:3" ht="18.600000000000001" x14ac:dyDescent="0.3">
      <c r="C87" s="75">
        <v>10</v>
      </c>
    </row>
    <row r="88" spans="3:3" ht="18.600000000000001" x14ac:dyDescent="0.3">
      <c r="C88" s="75">
        <v>10</v>
      </c>
    </row>
    <row r="89" spans="3:3" ht="18.600000000000001" x14ac:dyDescent="0.3">
      <c r="C89" s="75">
        <v>10</v>
      </c>
    </row>
    <row r="90" spans="3:3" ht="18.600000000000001" x14ac:dyDescent="0.3">
      <c r="C90" s="75">
        <v>10</v>
      </c>
    </row>
    <row r="91" spans="3:3" ht="18.600000000000001" x14ac:dyDescent="0.3">
      <c r="C91" s="75">
        <v>15</v>
      </c>
    </row>
    <row r="92" spans="3:3" ht="18.600000000000001" x14ac:dyDescent="0.3">
      <c r="C92" s="75">
        <v>5.35</v>
      </c>
    </row>
    <row r="93" spans="3:3" ht="18.600000000000001" x14ac:dyDescent="0.3">
      <c r="C93" s="75">
        <v>5.35</v>
      </c>
    </row>
    <row r="94" spans="3:3" ht="18.600000000000001" x14ac:dyDescent="0.3">
      <c r="C94" s="75">
        <v>5.35</v>
      </c>
    </row>
    <row r="95" spans="3:3" ht="18.600000000000001" x14ac:dyDescent="0.3">
      <c r="C95" s="75">
        <v>5.35</v>
      </c>
    </row>
    <row r="96" spans="3:3" ht="18.600000000000001" x14ac:dyDescent="0.3">
      <c r="C96" s="75">
        <v>5.35</v>
      </c>
    </row>
    <row r="97" spans="3:3" ht="18.600000000000001" x14ac:dyDescent="0.3">
      <c r="C97" s="75">
        <v>5.35</v>
      </c>
    </row>
    <row r="98" spans="3:3" ht="18.600000000000001" x14ac:dyDescent="0.3">
      <c r="C98" s="75">
        <v>5.35</v>
      </c>
    </row>
    <row r="99" spans="3:3" ht="18.600000000000001" x14ac:dyDescent="0.3">
      <c r="C99" s="75">
        <v>5</v>
      </c>
    </row>
    <row r="100" spans="3:3" ht="18.600000000000001" x14ac:dyDescent="0.3">
      <c r="C100" s="75">
        <v>15.7</v>
      </c>
    </row>
    <row r="101" spans="3:3" ht="18.600000000000001" x14ac:dyDescent="0.3">
      <c r="C101" s="75">
        <v>12.5</v>
      </c>
    </row>
    <row r="102" spans="3:3" ht="18.600000000000001" x14ac:dyDescent="0.3">
      <c r="C102" s="75">
        <v>5.35</v>
      </c>
    </row>
    <row r="103" spans="3:3" ht="18.600000000000001" x14ac:dyDescent="0.3">
      <c r="C103" s="75">
        <v>17</v>
      </c>
    </row>
    <row r="104" spans="3:3" ht="18.600000000000001" x14ac:dyDescent="0.3">
      <c r="C104" s="75">
        <v>10</v>
      </c>
    </row>
    <row r="105" spans="3:3" ht="18.600000000000001" x14ac:dyDescent="0.3">
      <c r="C105" s="75">
        <v>25</v>
      </c>
    </row>
    <row r="106" spans="3:3" x14ac:dyDescent="0.3">
      <c r="C106" s="62">
        <f>SUM(C64:C105)</f>
        <v>361.24395000000004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workbookViewId="0">
      <selection activeCell="B5" sqref="B5"/>
    </sheetView>
  </sheetViews>
  <sheetFormatPr defaultRowHeight="14.4" x14ac:dyDescent="0.3"/>
  <cols>
    <col min="2" max="2" width="36.5546875" customWidth="1"/>
    <col min="3" max="3" width="9.109375" style="62" customWidth="1"/>
    <col min="4" max="4" width="10.44140625" customWidth="1"/>
    <col min="6" max="7" width="9.109375" style="62" customWidth="1"/>
    <col min="8" max="8" width="14" customWidth="1"/>
  </cols>
  <sheetData>
    <row r="2" spans="1:9" ht="27.75" customHeight="1" x14ac:dyDescent="0.3">
      <c r="A2" s="181" t="s">
        <v>227</v>
      </c>
      <c r="B2" s="181"/>
      <c r="C2" s="181"/>
      <c r="D2" s="181"/>
      <c r="E2" s="181"/>
      <c r="F2" s="181"/>
      <c r="G2" s="181"/>
      <c r="H2" s="181"/>
    </row>
    <row r="3" spans="1:9" s="6" customFormat="1" ht="82.5" customHeight="1" x14ac:dyDescent="0.3">
      <c r="A3" s="38" t="s">
        <v>181</v>
      </c>
      <c r="B3" s="38" t="s">
        <v>182</v>
      </c>
      <c r="C3" s="80" t="s">
        <v>183</v>
      </c>
      <c r="D3" s="38" t="s">
        <v>184</v>
      </c>
      <c r="E3" s="38" t="s">
        <v>185</v>
      </c>
      <c r="F3" s="80" t="s">
        <v>176</v>
      </c>
      <c r="G3" s="80" t="s">
        <v>186</v>
      </c>
      <c r="H3" s="38" t="s">
        <v>187</v>
      </c>
      <c r="I3" s="79" t="s">
        <v>225</v>
      </c>
    </row>
    <row r="4" spans="1:9" s="6" customFormat="1" ht="59.4" x14ac:dyDescent="0.3">
      <c r="A4" s="20">
        <v>1</v>
      </c>
      <c r="B4" s="89" t="s">
        <v>150</v>
      </c>
      <c r="C4" s="77">
        <v>11</v>
      </c>
      <c r="D4" s="77" t="s">
        <v>228</v>
      </c>
      <c r="E4" s="77" t="s">
        <v>66</v>
      </c>
      <c r="F4" s="77">
        <v>0</v>
      </c>
      <c r="G4" s="77">
        <f t="shared" ref="G4:G9" si="0">C4-F4</f>
        <v>11</v>
      </c>
      <c r="H4" s="46"/>
      <c r="I4" s="79" t="s">
        <v>226</v>
      </c>
    </row>
    <row r="5" spans="1:9" s="6" customFormat="1" ht="51.75" customHeight="1" x14ac:dyDescent="0.3">
      <c r="A5" s="20">
        <v>2</v>
      </c>
      <c r="B5" s="89" t="s">
        <v>19</v>
      </c>
      <c r="C5" s="77">
        <v>5.35</v>
      </c>
      <c r="D5" s="77" t="s">
        <v>218</v>
      </c>
      <c r="E5" s="77" t="s">
        <v>66</v>
      </c>
      <c r="F5" s="77">
        <v>0</v>
      </c>
      <c r="G5" s="77">
        <f t="shared" si="0"/>
        <v>5.35</v>
      </c>
      <c r="H5" s="46"/>
    </row>
    <row r="6" spans="1:9" s="6" customFormat="1" ht="51.75" customHeight="1" x14ac:dyDescent="0.3">
      <c r="A6" s="20">
        <v>3</v>
      </c>
      <c r="B6" s="89" t="s">
        <v>20</v>
      </c>
      <c r="C6" s="77">
        <v>5.35</v>
      </c>
      <c r="D6" s="77" t="s">
        <v>218</v>
      </c>
      <c r="E6" s="77" t="s">
        <v>66</v>
      </c>
      <c r="F6" s="77">
        <v>0</v>
      </c>
      <c r="G6" s="77">
        <f t="shared" si="0"/>
        <v>5.35</v>
      </c>
      <c r="H6" s="46"/>
    </row>
    <row r="7" spans="1:9" s="6" customFormat="1" ht="51.75" customHeight="1" x14ac:dyDescent="0.3">
      <c r="A7" s="20">
        <f>A6+1</f>
        <v>4</v>
      </c>
      <c r="B7" s="89" t="s">
        <v>21</v>
      </c>
      <c r="C7" s="77">
        <v>5</v>
      </c>
      <c r="D7" s="77" t="s">
        <v>218</v>
      </c>
      <c r="E7" s="77" t="s">
        <v>66</v>
      </c>
      <c r="F7" s="77">
        <v>0</v>
      </c>
      <c r="G7" s="77">
        <f t="shared" si="0"/>
        <v>5</v>
      </c>
      <c r="H7" s="46"/>
    </row>
    <row r="8" spans="1:9" s="6" customFormat="1" ht="44.25" customHeight="1" x14ac:dyDescent="0.3">
      <c r="A8" s="20">
        <f>A7+1</f>
        <v>5</v>
      </c>
      <c r="B8" s="89" t="s">
        <v>22</v>
      </c>
      <c r="C8" s="77">
        <v>15.7</v>
      </c>
      <c r="D8" s="77" t="s">
        <v>218</v>
      </c>
      <c r="E8" s="77" t="s">
        <v>66</v>
      </c>
      <c r="F8" s="77">
        <v>0</v>
      </c>
      <c r="G8" s="77">
        <f t="shared" si="0"/>
        <v>15.7</v>
      </c>
      <c r="H8" s="46"/>
    </row>
    <row r="9" spans="1:9" s="6" customFormat="1" ht="59.4" x14ac:dyDescent="0.3">
      <c r="A9" s="20">
        <f>A8+1</f>
        <v>6</v>
      </c>
      <c r="B9" s="89" t="s">
        <v>23</v>
      </c>
      <c r="C9" s="77">
        <v>12.5</v>
      </c>
      <c r="D9" s="77" t="s">
        <v>218</v>
      </c>
      <c r="E9" s="77" t="s">
        <v>66</v>
      </c>
      <c r="F9" s="77">
        <v>0</v>
      </c>
      <c r="G9" s="77">
        <f t="shared" si="0"/>
        <v>12.5</v>
      </c>
      <c r="H9" s="46"/>
    </row>
    <row r="10" spans="1:9" ht="39.6" x14ac:dyDescent="0.3">
      <c r="A10" s="20">
        <v>7</v>
      </c>
      <c r="B10" s="89" t="s">
        <v>31</v>
      </c>
      <c r="C10" s="77">
        <v>25</v>
      </c>
      <c r="D10" s="77" t="s">
        <v>218</v>
      </c>
      <c r="E10" s="77" t="s">
        <v>66</v>
      </c>
      <c r="F10" s="77">
        <v>0</v>
      </c>
      <c r="G10" s="77">
        <v>25</v>
      </c>
      <c r="H10" s="46"/>
    </row>
    <row r="11" spans="1:9" ht="39.6" x14ac:dyDescent="0.3">
      <c r="A11" s="82">
        <v>8</v>
      </c>
      <c r="B11" s="90" t="s">
        <v>229</v>
      </c>
      <c r="C11" s="81">
        <v>5</v>
      </c>
      <c r="D11" s="77" t="s">
        <v>218</v>
      </c>
      <c r="E11" s="77" t="s">
        <v>66</v>
      </c>
      <c r="F11" s="81">
        <v>0</v>
      </c>
      <c r="G11" s="81">
        <v>5</v>
      </c>
      <c r="H11" s="82"/>
    </row>
    <row r="12" spans="1:9" ht="43.2" x14ac:dyDescent="0.3">
      <c r="A12" s="82">
        <v>9</v>
      </c>
      <c r="B12" s="91" t="s">
        <v>230</v>
      </c>
      <c r="C12" s="84">
        <v>5</v>
      </c>
      <c r="D12" s="77" t="s">
        <v>218</v>
      </c>
      <c r="E12" s="77" t="s">
        <v>66</v>
      </c>
      <c r="F12" s="84">
        <v>0</v>
      </c>
      <c r="G12" s="84">
        <v>5</v>
      </c>
      <c r="H12" s="82"/>
    </row>
    <row r="13" spans="1:9" ht="43.2" x14ac:dyDescent="0.3">
      <c r="A13" s="82">
        <v>10</v>
      </c>
      <c r="B13" s="91" t="s">
        <v>231</v>
      </c>
      <c r="C13" s="84">
        <v>10</v>
      </c>
      <c r="D13" s="77" t="s">
        <v>218</v>
      </c>
      <c r="E13" s="77" t="s">
        <v>66</v>
      </c>
      <c r="F13" s="84">
        <v>0</v>
      </c>
      <c r="G13" s="84">
        <v>10</v>
      </c>
      <c r="H13" s="82"/>
    </row>
    <row r="14" spans="1:9" ht="37.200000000000003" x14ac:dyDescent="0.3">
      <c r="A14" s="82">
        <v>11</v>
      </c>
      <c r="B14" s="91" t="s">
        <v>232</v>
      </c>
      <c r="C14" s="84">
        <v>10</v>
      </c>
      <c r="D14" s="77" t="s">
        <v>218</v>
      </c>
      <c r="E14" s="77" t="s">
        <v>66</v>
      </c>
      <c r="F14" s="84">
        <v>0</v>
      </c>
      <c r="G14" s="84">
        <v>10</v>
      </c>
      <c r="H14" s="82"/>
    </row>
    <row r="15" spans="1:9" ht="43.2" x14ac:dyDescent="0.3">
      <c r="A15" s="178">
        <v>12</v>
      </c>
      <c r="B15" s="91" t="s">
        <v>233</v>
      </c>
      <c r="C15" s="182">
        <v>5.35</v>
      </c>
      <c r="D15" s="184" t="s">
        <v>218</v>
      </c>
      <c r="E15" s="178" t="s">
        <v>66</v>
      </c>
      <c r="F15" s="182">
        <v>0</v>
      </c>
      <c r="G15" s="182">
        <v>5.35</v>
      </c>
      <c r="H15" s="178"/>
    </row>
    <row r="16" spans="1:9" x14ac:dyDescent="0.3">
      <c r="A16" s="179"/>
      <c r="B16" s="91" t="s">
        <v>234</v>
      </c>
      <c r="C16" s="183"/>
      <c r="D16" s="185"/>
      <c r="E16" s="180"/>
      <c r="F16" s="183"/>
      <c r="G16" s="183"/>
      <c r="H16" s="179"/>
    </row>
    <row r="17" spans="1:9" ht="15" customHeight="1" x14ac:dyDescent="0.3">
      <c r="A17" s="180"/>
      <c r="B17" s="91" t="s">
        <v>235</v>
      </c>
      <c r="C17" s="85">
        <v>5.35</v>
      </c>
      <c r="D17" s="86" t="s">
        <v>218</v>
      </c>
      <c r="E17" s="87" t="s">
        <v>66</v>
      </c>
      <c r="F17" s="85">
        <v>0</v>
      </c>
      <c r="G17" s="85">
        <v>5.35</v>
      </c>
      <c r="H17" s="180"/>
    </row>
    <row r="18" spans="1:9" ht="43.2" x14ac:dyDescent="0.3">
      <c r="A18" s="82">
        <v>13</v>
      </c>
      <c r="B18" s="91" t="s">
        <v>236</v>
      </c>
      <c r="C18" s="88">
        <v>5</v>
      </c>
      <c r="D18" s="86" t="s">
        <v>218</v>
      </c>
      <c r="E18" s="87" t="s">
        <v>66</v>
      </c>
      <c r="F18" s="88">
        <v>0</v>
      </c>
      <c r="G18" s="88">
        <v>5</v>
      </c>
      <c r="H18" s="82"/>
    </row>
    <row r="19" spans="1:9" ht="28.8" x14ac:dyDescent="0.3">
      <c r="A19" s="82">
        <v>14</v>
      </c>
      <c r="B19" s="91" t="s">
        <v>237</v>
      </c>
      <c r="C19" s="84">
        <v>15.7</v>
      </c>
      <c r="D19" s="86" t="s">
        <v>218</v>
      </c>
      <c r="E19" s="87" t="s">
        <v>66</v>
      </c>
      <c r="F19" s="84">
        <v>0</v>
      </c>
      <c r="G19" s="84">
        <v>15.7</v>
      </c>
      <c r="H19" s="82"/>
    </row>
    <row r="20" spans="1:9" ht="43.2" x14ac:dyDescent="0.3">
      <c r="A20" s="82">
        <v>15</v>
      </c>
      <c r="B20" s="91" t="s">
        <v>238</v>
      </c>
      <c r="C20" s="84">
        <v>12.5</v>
      </c>
      <c r="D20" s="86" t="s">
        <v>218</v>
      </c>
      <c r="E20" s="87" t="s">
        <v>66</v>
      </c>
      <c r="F20" s="84">
        <v>0</v>
      </c>
      <c r="G20" s="84">
        <f>C20-F20</f>
        <v>12.5</v>
      </c>
      <c r="H20" s="82"/>
    </row>
    <row r="21" spans="1:9" s="11" customFormat="1" ht="55.8" x14ac:dyDescent="0.3">
      <c r="A21" s="20">
        <v>16</v>
      </c>
      <c r="B21" s="53" t="s">
        <v>200</v>
      </c>
      <c r="C21" s="35">
        <v>5</v>
      </c>
      <c r="D21" s="61" t="s">
        <v>68</v>
      </c>
      <c r="E21" s="35" t="s">
        <v>66</v>
      </c>
      <c r="F21" s="35">
        <v>0</v>
      </c>
      <c r="G21" s="35">
        <f>C21-F21</f>
        <v>5</v>
      </c>
      <c r="H21" s="35"/>
      <c r="I21" s="11" t="s">
        <v>69</v>
      </c>
    </row>
    <row r="22" spans="1:9" x14ac:dyDescent="0.3">
      <c r="B22" s="83"/>
    </row>
  </sheetData>
  <mergeCells count="8">
    <mergeCell ref="A15:A17"/>
    <mergeCell ref="H15:H17"/>
    <mergeCell ref="A2:H2"/>
    <mergeCell ref="C15:C16"/>
    <mergeCell ref="D15:D16"/>
    <mergeCell ref="E15:E16"/>
    <mergeCell ref="F15:F16"/>
    <mergeCell ref="G15:G1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5:G20"/>
  <sheetViews>
    <sheetView workbookViewId="0">
      <selection activeCell="G21" sqref="G21"/>
    </sheetView>
  </sheetViews>
  <sheetFormatPr defaultRowHeight="14.4" x14ac:dyDescent="0.3"/>
  <sheetData>
    <row r="15" spans="7:7" ht="18.600000000000001" x14ac:dyDescent="0.3">
      <c r="G15" s="77">
        <v>2.7</v>
      </c>
    </row>
    <row r="16" spans="7:7" ht="18.600000000000001" x14ac:dyDescent="0.3">
      <c r="G16" s="77">
        <v>4</v>
      </c>
    </row>
    <row r="17" spans="7:7" ht="18.600000000000001" x14ac:dyDescent="0.3">
      <c r="G17" s="77">
        <v>3.13</v>
      </c>
    </row>
    <row r="18" spans="7:7" ht="18.600000000000001" x14ac:dyDescent="0.3">
      <c r="G18" s="77">
        <v>3.13</v>
      </c>
    </row>
    <row r="19" spans="7:7" ht="18.600000000000001" x14ac:dyDescent="0.3">
      <c r="G19" s="77">
        <v>2.7</v>
      </c>
    </row>
    <row r="20" spans="7:7" x14ac:dyDescent="0.3">
      <c r="G20" s="62">
        <f>SUM(G15:G19)</f>
        <v>15.66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H19"/>
  <sheetViews>
    <sheetView workbookViewId="0">
      <selection activeCell="H20" sqref="H20"/>
    </sheetView>
  </sheetViews>
  <sheetFormatPr defaultRowHeight="14.4" x14ac:dyDescent="0.3"/>
  <sheetData>
    <row r="2" spans="8:8" ht="18.600000000000001" x14ac:dyDescent="0.3">
      <c r="H2" s="77">
        <v>3.03</v>
      </c>
    </row>
    <row r="3" spans="8:8" ht="18.600000000000001" x14ac:dyDescent="0.3">
      <c r="H3" s="77">
        <v>25</v>
      </c>
    </row>
    <row r="4" spans="8:8" ht="18.600000000000001" x14ac:dyDescent="0.3">
      <c r="H4" s="77">
        <v>5</v>
      </c>
    </row>
    <row r="5" spans="8:8" ht="18.600000000000001" x14ac:dyDescent="0.3">
      <c r="H5" s="77">
        <v>3</v>
      </c>
    </row>
    <row r="6" spans="8:8" ht="18.600000000000001" x14ac:dyDescent="0.3">
      <c r="H6" s="77">
        <v>2</v>
      </c>
    </row>
    <row r="7" spans="8:8" ht="18.600000000000001" x14ac:dyDescent="0.3">
      <c r="H7" s="77">
        <v>3</v>
      </c>
    </row>
    <row r="8" spans="8:8" ht="18.600000000000001" x14ac:dyDescent="0.3">
      <c r="H8" s="77">
        <v>2.5</v>
      </c>
    </row>
    <row r="9" spans="8:8" ht="18.600000000000001" x14ac:dyDescent="0.3">
      <c r="H9" s="77">
        <v>2.5</v>
      </c>
    </row>
    <row r="10" spans="8:8" ht="18.600000000000001" x14ac:dyDescent="0.3">
      <c r="H10" s="77">
        <v>50</v>
      </c>
    </row>
    <row r="11" spans="8:8" ht="18.600000000000001" x14ac:dyDescent="0.3">
      <c r="H11" s="77">
        <v>20</v>
      </c>
    </row>
    <row r="12" spans="8:8" ht="18.600000000000001" x14ac:dyDescent="0.3">
      <c r="H12" s="77">
        <v>100</v>
      </c>
    </row>
    <row r="13" spans="8:8" ht="18.600000000000001" x14ac:dyDescent="0.3">
      <c r="H13" s="77">
        <v>10</v>
      </c>
    </row>
    <row r="14" spans="8:8" ht="18.600000000000001" x14ac:dyDescent="0.3">
      <c r="H14" s="77">
        <v>12.5</v>
      </c>
    </row>
    <row r="15" spans="8:8" ht="18.600000000000001" x14ac:dyDescent="0.3">
      <c r="H15" s="77">
        <v>25</v>
      </c>
    </row>
    <row r="16" spans="8:8" ht="18.600000000000001" x14ac:dyDescent="0.3">
      <c r="H16" s="77">
        <v>100</v>
      </c>
    </row>
    <row r="17" spans="8:8" ht="18.600000000000001" x14ac:dyDescent="0.3">
      <c r="H17" s="77">
        <v>20</v>
      </c>
    </row>
    <row r="18" spans="8:8" ht="18.600000000000001" x14ac:dyDescent="0.3">
      <c r="H18" s="77">
        <v>10</v>
      </c>
    </row>
    <row r="19" spans="8:8" x14ac:dyDescent="0.3">
      <c r="H19" s="62">
        <f>SUM(H2:H18)</f>
        <v>393.53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50"/>
  <sheetViews>
    <sheetView topLeftCell="A46" zoomScale="70" zoomScaleNormal="70" workbookViewId="0">
      <selection activeCell="A38" sqref="A38:D46"/>
    </sheetView>
  </sheetViews>
  <sheetFormatPr defaultColWidth="9.109375" defaultRowHeight="19.8" x14ac:dyDescent="0.3"/>
  <cols>
    <col min="1" max="1" width="5.109375" style="6" customWidth="1"/>
    <col min="2" max="2" width="38.5546875" style="58" customWidth="1"/>
    <col min="3" max="3" width="26.109375" style="7" bestFit="1" customWidth="1"/>
    <col min="4" max="4" width="12.5546875" style="1" customWidth="1"/>
    <col min="5" max="16384" width="9.109375" style="6"/>
  </cols>
  <sheetData>
    <row r="1" spans="1:4" s="111" customFormat="1" ht="44.25" customHeight="1" x14ac:dyDescent="0.3">
      <c r="A1" s="188" t="s">
        <v>188</v>
      </c>
      <c r="B1" s="188"/>
      <c r="C1" s="188"/>
      <c r="D1" s="188"/>
    </row>
    <row r="2" spans="1:4" s="111" customFormat="1" ht="40.799999999999997" customHeight="1" x14ac:dyDescent="0.3">
      <c r="A2" s="186" t="s">
        <v>349</v>
      </c>
      <c r="B2" s="186"/>
      <c r="C2" s="186"/>
      <c r="D2" s="171"/>
    </row>
    <row r="3" spans="1:4" s="32" customFormat="1" ht="16.8" customHeight="1" x14ac:dyDescent="0.3">
      <c r="A3" s="187" t="s">
        <v>181</v>
      </c>
      <c r="B3" s="187" t="s">
        <v>182</v>
      </c>
      <c r="C3" s="187" t="s">
        <v>183</v>
      </c>
      <c r="D3" s="187" t="s">
        <v>184</v>
      </c>
    </row>
    <row r="4" spans="1:4" s="32" customFormat="1" ht="18.600000000000001" x14ac:dyDescent="0.3">
      <c r="A4" s="187"/>
      <c r="B4" s="187"/>
      <c r="C4" s="187"/>
      <c r="D4" s="187"/>
    </row>
    <row r="5" spans="1:4" s="32" customFormat="1" ht="18.600000000000001" x14ac:dyDescent="0.3">
      <c r="A5" s="134">
        <v>1</v>
      </c>
      <c r="B5" s="134">
        <v>2</v>
      </c>
      <c r="C5" s="134">
        <v>3</v>
      </c>
      <c r="D5" s="134">
        <v>9</v>
      </c>
    </row>
    <row r="6" spans="1:4" ht="45" x14ac:dyDescent="0.3">
      <c r="A6" s="153">
        <v>1</v>
      </c>
      <c r="B6" s="112" t="s">
        <v>265</v>
      </c>
      <c r="C6" s="113">
        <v>10.11</v>
      </c>
      <c r="D6" s="153" t="s">
        <v>219</v>
      </c>
    </row>
    <row r="7" spans="1:4" ht="75" x14ac:dyDescent="0.3">
      <c r="A7" s="153">
        <f>A6+1</f>
        <v>2</v>
      </c>
      <c r="B7" s="112" t="s">
        <v>266</v>
      </c>
      <c r="C7" s="113">
        <v>2.4300000000000002</v>
      </c>
      <c r="D7" s="153" t="s">
        <v>219</v>
      </c>
    </row>
    <row r="8" spans="1:4" ht="72" customHeight="1" x14ac:dyDescent="0.3">
      <c r="A8" s="153">
        <f t="shared" ref="A8:A32" si="0">A7+1</f>
        <v>3</v>
      </c>
      <c r="B8" s="112" t="s">
        <v>267</v>
      </c>
      <c r="C8" s="113">
        <v>4.05</v>
      </c>
      <c r="D8" s="153" t="s">
        <v>219</v>
      </c>
    </row>
    <row r="9" spans="1:4" ht="90" x14ac:dyDescent="0.3">
      <c r="A9" s="153">
        <f t="shared" si="0"/>
        <v>4</v>
      </c>
      <c r="B9" s="112" t="s">
        <v>268</v>
      </c>
      <c r="C9" s="113">
        <v>28.09</v>
      </c>
      <c r="D9" s="153" t="s">
        <v>261</v>
      </c>
    </row>
    <row r="10" spans="1:4" ht="90" x14ac:dyDescent="0.3">
      <c r="A10" s="153">
        <f t="shared" si="0"/>
        <v>5</v>
      </c>
      <c r="B10" s="112" t="s">
        <v>269</v>
      </c>
      <c r="C10" s="113">
        <v>20.6</v>
      </c>
      <c r="D10" s="153" t="s">
        <v>261</v>
      </c>
    </row>
    <row r="11" spans="1:4" ht="60" x14ac:dyDescent="0.3">
      <c r="A11" s="153">
        <f t="shared" si="0"/>
        <v>6</v>
      </c>
      <c r="B11" s="112" t="s">
        <v>264</v>
      </c>
      <c r="C11" s="113">
        <v>16.75</v>
      </c>
      <c r="D11" s="153" t="s">
        <v>219</v>
      </c>
    </row>
    <row r="12" spans="1:4" ht="60" x14ac:dyDescent="0.3">
      <c r="A12" s="153">
        <f t="shared" si="0"/>
        <v>7</v>
      </c>
      <c r="B12" s="112" t="s">
        <v>272</v>
      </c>
      <c r="C12" s="113">
        <v>99</v>
      </c>
      <c r="D12" s="153" t="s">
        <v>219</v>
      </c>
    </row>
    <row r="13" spans="1:4" ht="75" x14ac:dyDescent="0.3">
      <c r="A13" s="153">
        <f t="shared" si="0"/>
        <v>8</v>
      </c>
      <c r="B13" s="112" t="s">
        <v>285</v>
      </c>
      <c r="C13" s="113">
        <v>76</v>
      </c>
      <c r="D13" s="153" t="s">
        <v>219</v>
      </c>
    </row>
    <row r="14" spans="1:4" ht="75" x14ac:dyDescent="0.3">
      <c r="A14" s="153">
        <f t="shared" si="0"/>
        <v>9</v>
      </c>
      <c r="B14" s="112" t="s">
        <v>273</v>
      </c>
      <c r="C14" s="113">
        <v>20</v>
      </c>
      <c r="D14" s="153" t="s">
        <v>219</v>
      </c>
    </row>
    <row r="15" spans="1:4" ht="66.75" customHeight="1" x14ac:dyDescent="0.3">
      <c r="A15" s="153">
        <f t="shared" si="0"/>
        <v>10</v>
      </c>
      <c r="B15" s="112" t="s">
        <v>274</v>
      </c>
      <c r="C15" s="113">
        <v>8</v>
      </c>
      <c r="D15" s="153" t="s">
        <v>219</v>
      </c>
    </row>
    <row r="16" spans="1:4" ht="45" x14ac:dyDescent="0.3">
      <c r="A16" s="153">
        <f t="shared" si="0"/>
        <v>11</v>
      </c>
      <c r="B16" s="112" t="s">
        <v>277</v>
      </c>
      <c r="C16" s="113">
        <v>15</v>
      </c>
      <c r="D16" s="153" t="s">
        <v>219</v>
      </c>
    </row>
    <row r="17" spans="1:4" ht="60" x14ac:dyDescent="0.3">
      <c r="A17" s="153">
        <f t="shared" si="0"/>
        <v>12</v>
      </c>
      <c r="B17" s="112" t="s">
        <v>278</v>
      </c>
      <c r="C17" s="113">
        <v>8</v>
      </c>
      <c r="D17" s="153" t="s">
        <v>219</v>
      </c>
    </row>
    <row r="18" spans="1:4" ht="90" x14ac:dyDescent="0.3">
      <c r="A18" s="158">
        <f t="shared" si="0"/>
        <v>13</v>
      </c>
      <c r="B18" s="112" t="s">
        <v>281</v>
      </c>
      <c r="C18" s="113">
        <v>25</v>
      </c>
      <c r="D18" s="158" t="s">
        <v>261</v>
      </c>
    </row>
    <row r="19" spans="1:4" ht="75" x14ac:dyDescent="0.3">
      <c r="A19" s="153">
        <f t="shared" si="0"/>
        <v>14</v>
      </c>
      <c r="B19" s="112" t="s">
        <v>282</v>
      </c>
      <c r="C19" s="113">
        <v>25</v>
      </c>
      <c r="D19" s="153" t="s">
        <v>219</v>
      </c>
    </row>
    <row r="20" spans="1:4" ht="60" x14ac:dyDescent="0.3">
      <c r="A20" s="153">
        <f t="shared" si="0"/>
        <v>15</v>
      </c>
      <c r="B20" s="112" t="s">
        <v>286</v>
      </c>
      <c r="C20" s="113">
        <v>15</v>
      </c>
      <c r="D20" s="153" t="s">
        <v>219</v>
      </c>
    </row>
    <row r="21" spans="1:4" ht="75" x14ac:dyDescent="0.3">
      <c r="A21" s="153">
        <f t="shared" si="0"/>
        <v>16</v>
      </c>
      <c r="B21" s="112" t="s">
        <v>287</v>
      </c>
      <c r="C21" s="113">
        <v>12</v>
      </c>
      <c r="D21" s="153" t="s">
        <v>219</v>
      </c>
    </row>
    <row r="22" spans="1:4" ht="45" x14ac:dyDescent="0.3">
      <c r="A22" s="114">
        <f t="shared" si="0"/>
        <v>17</v>
      </c>
      <c r="B22" s="115" t="s">
        <v>288</v>
      </c>
      <c r="C22" s="116">
        <v>0</v>
      </c>
      <c r="D22" s="114" t="s">
        <v>351</v>
      </c>
    </row>
    <row r="23" spans="1:4" ht="60" x14ac:dyDescent="0.3">
      <c r="A23" s="153">
        <f t="shared" si="0"/>
        <v>18</v>
      </c>
      <c r="B23" s="112" t="s">
        <v>289</v>
      </c>
      <c r="C23" s="113">
        <v>2.5</v>
      </c>
      <c r="D23" s="153" t="s">
        <v>219</v>
      </c>
    </row>
    <row r="24" spans="1:4" ht="60" x14ac:dyDescent="0.3">
      <c r="A24" s="153">
        <f t="shared" si="0"/>
        <v>19</v>
      </c>
      <c r="B24" s="112" t="s">
        <v>290</v>
      </c>
      <c r="C24" s="113">
        <v>2.5</v>
      </c>
      <c r="D24" s="153" t="s">
        <v>219</v>
      </c>
    </row>
    <row r="25" spans="1:4" ht="60" x14ac:dyDescent="0.3">
      <c r="A25" s="153">
        <f t="shared" si="0"/>
        <v>20</v>
      </c>
      <c r="B25" s="112" t="s">
        <v>291</v>
      </c>
      <c r="C25" s="113">
        <v>2.5</v>
      </c>
      <c r="D25" s="153" t="s">
        <v>219</v>
      </c>
    </row>
    <row r="26" spans="1:4" ht="60" x14ac:dyDescent="0.3">
      <c r="A26" s="153">
        <f t="shared" si="0"/>
        <v>21</v>
      </c>
      <c r="B26" s="112" t="s">
        <v>292</v>
      </c>
      <c r="C26" s="113">
        <v>2.5</v>
      </c>
      <c r="D26" s="153" t="s">
        <v>219</v>
      </c>
    </row>
    <row r="27" spans="1:4" ht="60" x14ac:dyDescent="0.3">
      <c r="A27" s="153">
        <f t="shared" si="0"/>
        <v>22</v>
      </c>
      <c r="B27" s="112" t="s">
        <v>293</v>
      </c>
      <c r="C27" s="113">
        <v>2.5</v>
      </c>
      <c r="D27" s="153" t="s">
        <v>219</v>
      </c>
    </row>
    <row r="28" spans="1:4" ht="60" x14ac:dyDescent="0.3">
      <c r="A28" s="153">
        <f t="shared" si="0"/>
        <v>23</v>
      </c>
      <c r="B28" s="112" t="s">
        <v>294</v>
      </c>
      <c r="C28" s="113">
        <v>2.5</v>
      </c>
      <c r="D28" s="153" t="s">
        <v>219</v>
      </c>
    </row>
    <row r="29" spans="1:4" ht="60" x14ac:dyDescent="0.3">
      <c r="A29" s="153">
        <f t="shared" si="0"/>
        <v>24</v>
      </c>
      <c r="B29" s="112" t="s">
        <v>298</v>
      </c>
      <c r="C29" s="113">
        <v>22.5</v>
      </c>
      <c r="D29" s="153" t="s">
        <v>219</v>
      </c>
    </row>
    <row r="30" spans="1:4" ht="45" x14ac:dyDescent="0.3">
      <c r="A30" s="153">
        <f t="shared" si="0"/>
        <v>25</v>
      </c>
      <c r="B30" s="112" t="s">
        <v>295</v>
      </c>
      <c r="C30" s="113">
        <v>25</v>
      </c>
      <c r="D30" s="153" t="s">
        <v>219</v>
      </c>
    </row>
    <row r="31" spans="1:4" ht="75" x14ac:dyDescent="0.3">
      <c r="A31" s="153">
        <f t="shared" si="0"/>
        <v>26</v>
      </c>
      <c r="B31" s="112" t="s">
        <v>296</v>
      </c>
      <c r="C31" s="113">
        <v>12</v>
      </c>
      <c r="D31" s="153" t="s">
        <v>219</v>
      </c>
    </row>
    <row r="32" spans="1:4" ht="60" x14ac:dyDescent="0.3">
      <c r="A32" s="153">
        <f t="shared" si="0"/>
        <v>27</v>
      </c>
      <c r="B32" s="112" t="s">
        <v>297</v>
      </c>
      <c r="C32" s="113">
        <v>24</v>
      </c>
      <c r="D32" s="153" t="s">
        <v>219</v>
      </c>
    </row>
    <row r="33" spans="1:4" ht="150" customHeight="1" x14ac:dyDescent="0.3">
      <c r="A33" s="153">
        <v>28</v>
      </c>
      <c r="B33" s="154" t="s">
        <v>392</v>
      </c>
      <c r="C33" s="113">
        <v>10</v>
      </c>
      <c r="D33" s="153" t="s">
        <v>219</v>
      </c>
    </row>
    <row r="34" spans="1:4" ht="30" customHeight="1" x14ac:dyDescent="0.3">
      <c r="A34" s="153"/>
      <c r="B34" s="153" t="s">
        <v>393</v>
      </c>
      <c r="C34" s="113">
        <v>10</v>
      </c>
      <c r="D34" s="153" t="s">
        <v>219</v>
      </c>
    </row>
    <row r="35" spans="1:4" s="7" customFormat="1" x14ac:dyDescent="0.3">
      <c r="A35" s="20"/>
      <c r="B35" s="120" t="s">
        <v>350</v>
      </c>
      <c r="C35" s="113">
        <f>SUBTOTAL(9,C6:C34)</f>
        <v>503.53</v>
      </c>
      <c r="D35" s="113">
        <f>SUBTOTAL(3,D6:D34)</f>
        <v>29</v>
      </c>
    </row>
    <row r="36" spans="1:4" s="7" customFormat="1" x14ac:dyDescent="0.3">
      <c r="A36" s="20"/>
      <c r="B36" s="120"/>
      <c r="C36" s="113"/>
      <c r="D36" s="113"/>
    </row>
    <row r="37" spans="1:4" s="7" customFormat="1" x14ac:dyDescent="0.3">
      <c r="A37" s="41"/>
      <c r="B37" s="42"/>
      <c r="C37" s="50"/>
      <c r="D37" s="50"/>
    </row>
    <row r="38" spans="1:4" s="7" customFormat="1" ht="18.600000000000001" x14ac:dyDescent="0.3"/>
    <row r="39" spans="1:4" s="7" customFormat="1" ht="18.600000000000001" x14ac:dyDescent="0.3"/>
    <row r="40" spans="1:4" s="7" customFormat="1" ht="18.600000000000001" x14ac:dyDescent="0.3"/>
    <row r="41" spans="1:4" s="7" customFormat="1" ht="18.600000000000001" x14ac:dyDescent="0.3"/>
    <row r="42" spans="1:4" s="7" customFormat="1" ht="49.5" customHeight="1" x14ac:dyDescent="0.3"/>
    <row r="43" spans="1:4" s="7" customFormat="1" ht="18.600000000000001" x14ac:dyDescent="0.3"/>
    <row r="44" spans="1:4" s="7" customFormat="1" ht="18.600000000000001" x14ac:dyDescent="0.3"/>
    <row r="45" spans="1:4" s="7" customFormat="1" ht="18.600000000000001" x14ac:dyDescent="0.3"/>
    <row r="46" spans="1:4" s="7" customFormat="1" ht="18.600000000000001" x14ac:dyDescent="0.3"/>
    <row r="47" spans="1:4" s="7" customFormat="1" x14ac:dyDescent="0.3">
      <c r="A47" s="6"/>
      <c r="B47" s="58"/>
      <c r="D47" s="10"/>
    </row>
    <row r="48" spans="1:4" s="7" customFormat="1" x14ac:dyDescent="0.3">
      <c r="A48" s="6"/>
      <c r="B48" s="58"/>
      <c r="D48" s="10"/>
    </row>
    <row r="49" spans="1:4" s="7" customFormat="1" x14ac:dyDescent="0.3">
      <c r="A49" s="6"/>
      <c r="B49" s="58"/>
      <c r="D49" s="10"/>
    </row>
    <row r="50" spans="1:4" s="7" customFormat="1" x14ac:dyDescent="0.3">
      <c r="A50" s="6"/>
      <c r="B50" s="58"/>
      <c r="D50" s="10"/>
    </row>
    <row r="51" spans="1:4" s="7" customFormat="1" x14ac:dyDescent="0.3">
      <c r="A51" s="6"/>
      <c r="B51" s="58"/>
      <c r="D51" s="10"/>
    </row>
    <row r="52" spans="1:4" s="7" customFormat="1" x14ac:dyDescent="0.3">
      <c r="A52" s="6"/>
      <c r="B52" s="58"/>
      <c r="D52" s="10"/>
    </row>
    <row r="53" spans="1:4" s="7" customFormat="1" x14ac:dyDescent="0.3">
      <c r="A53" s="6"/>
      <c r="B53" s="58"/>
      <c r="D53" s="10"/>
    </row>
    <row r="54" spans="1:4" s="7" customFormat="1" x14ac:dyDescent="0.3">
      <c r="A54" s="6"/>
      <c r="B54" s="58"/>
      <c r="D54" s="10"/>
    </row>
    <row r="55" spans="1:4" s="7" customFormat="1" x14ac:dyDescent="0.3">
      <c r="A55" s="6"/>
      <c r="B55" s="58"/>
      <c r="D55" s="10"/>
    </row>
    <row r="56" spans="1:4" s="7" customFormat="1" x14ac:dyDescent="0.3">
      <c r="A56" s="6"/>
      <c r="B56" s="58"/>
      <c r="D56" s="10"/>
    </row>
    <row r="57" spans="1:4" s="7" customFormat="1" x14ac:dyDescent="0.3">
      <c r="A57" s="6"/>
      <c r="B57" s="58"/>
      <c r="D57" s="10"/>
    </row>
    <row r="58" spans="1:4" s="7" customFormat="1" x14ac:dyDescent="0.3">
      <c r="A58" s="6"/>
      <c r="B58" s="58"/>
      <c r="D58" s="10"/>
    </row>
    <row r="59" spans="1:4" s="7" customFormat="1" x14ac:dyDescent="0.3">
      <c r="A59" s="6"/>
      <c r="B59" s="58"/>
      <c r="D59" s="10"/>
    </row>
    <row r="60" spans="1:4" s="7" customFormat="1" x14ac:dyDescent="0.3">
      <c r="A60" s="6"/>
      <c r="B60" s="58"/>
      <c r="D60" s="10"/>
    </row>
    <row r="61" spans="1:4" s="7" customFormat="1" x14ac:dyDescent="0.3">
      <c r="A61" s="6"/>
      <c r="B61" s="58"/>
      <c r="D61" s="10"/>
    </row>
    <row r="62" spans="1:4" s="7" customFormat="1" x14ac:dyDescent="0.3">
      <c r="A62" s="6"/>
      <c r="B62" s="58"/>
      <c r="D62" s="10"/>
    </row>
    <row r="63" spans="1:4" s="7" customFormat="1" x14ac:dyDescent="0.3">
      <c r="A63" s="6"/>
      <c r="B63" s="58"/>
      <c r="D63" s="10"/>
    </row>
    <row r="64" spans="1:4" s="7" customFormat="1" x14ac:dyDescent="0.3">
      <c r="A64" s="6"/>
      <c r="B64" s="58"/>
      <c r="D64" s="10"/>
    </row>
    <row r="65" spans="1:4" s="7" customFormat="1" x14ac:dyDescent="0.3">
      <c r="A65" s="6"/>
      <c r="B65" s="58"/>
      <c r="D65" s="10"/>
    </row>
    <row r="66" spans="1:4" s="7" customFormat="1" x14ac:dyDescent="0.3">
      <c r="A66" s="6"/>
      <c r="B66" s="58"/>
      <c r="D66" s="10"/>
    </row>
    <row r="67" spans="1:4" s="7" customFormat="1" x14ac:dyDescent="0.3">
      <c r="A67" s="6"/>
      <c r="B67" s="58"/>
      <c r="D67" s="10"/>
    </row>
    <row r="68" spans="1:4" s="7" customFormat="1" x14ac:dyDescent="0.3">
      <c r="A68" s="6"/>
      <c r="B68" s="58"/>
      <c r="D68" s="10"/>
    </row>
    <row r="69" spans="1:4" s="7" customFormat="1" x14ac:dyDescent="0.3">
      <c r="A69" s="6"/>
      <c r="B69" s="58"/>
      <c r="D69" s="10"/>
    </row>
    <row r="70" spans="1:4" s="7" customFormat="1" x14ac:dyDescent="0.3">
      <c r="A70" s="6"/>
      <c r="B70" s="58"/>
      <c r="D70" s="10"/>
    </row>
    <row r="71" spans="1:4" s="7" customFormat="1" x14ac:dyDescent="0.3">
      <c r="A71" s="6"/>
      <c r="B71" s="58"/>
      <c r="D71" s="10"/>
    </row>
    <row r="72" spans="1:4" s="7" customFormat="1" x14ac:dyDescent="0.3">
      <c r="A72" s="6"/>
      <c r="B72" s="58"/>
      <c r="D72" s="10"/>
    </row>
    <row r="73" spans="1:4" s="7" customFormat="1" x14ac:dyDescent="0.3">
      <c r="A73" s="6"/>
      <c r="B73" s="58"/>
      <c r="D73" s="10"/>
    </row>
    <row r="74" spans="1:4" s="7" customFormat="1" x14ac:dyDescent="0.3">
      <c r="A74" s="6"/>
      <c r="B74" s="58"/>
      <c r="D74" s="10"/>
    </row>
    <row r="75" spans="1:4" s="7" customFormat="1" x14ac:dyDescent="0.3">
      <c r="A75" s="6"/>
      <c r="B75" s="58"/>
      <c r="D75" s="10"/>
    </row>
    <row r="76" spans="1:4" s="7" customFormat="1" x14ac:dyDescent="0.3">
      <c r="A76" s="6"/>
      <c r="B76" s="58"/>
      <c r="D76" s="10"/>
    </row>
    <row r="77" spans="1:4" s="7" customFormat="1" x14ac:dyDescent="0.3">
      <c r="A77" s="6"/>
      <c r="B77" s="58"/>
      <c r="D77" s="10"/>
    </row>
    <row r="78" spans="1:4" s="7" customFormat="1" x14ac:dyDescent="0.3">
      <c r="A78" s="6"/>
      <c r="B78" s="58"/>
      <c r="D78" s="10"/>
    </row>
    <row r="79" spans="1:4" s="7" customFormat="1" x14ac:dyDescent="0.3">
      <c r="A79" s="6"/>
      <c r="B79" s="58"/>
      <c r="D79" s="10"/>
    </row>
    <row r="80" spans="1:4" s="7" customFormat="1" x14ac:dyDescent="0.3">
      <c r="A80" s="6"/>
      <c r="B80" s="58"/>
      <c r="D80" s="10"/>
    </row>
    <row r="81" spans="1:4" s="7" customFormat="1" x14ac:dyDescent="0.3">
      <c r="A81" s="6"/>
      <c r="B81" s="58"/>
      <c r="D81" s="10"/>
    </row>
    <row r="82" spans="1:4" s="7" customFormat="1" x14ac:dyDescent="0.3">
      <c r="A82" s="6"/>
      <c r="B82" s="58"/>
      <c r="D82" s="10"/>
    </row>
    <row r="83" spans="1:4" s="7" customFormat="1" x14ac:dyDescent="0.3">
      <c r="A83" s="6"/>
      <c r="B83" s="58"/>
      <c r="D83" s="10"/>
    </row>
    <row r="84" spans="1:4" s="7" customFormat="1" x14ac:dyDescent="0.3">
      <c r="A84" s="6"/>
      <c r="B84" s="58"/>
      <c r="D84" s="10"/>
    </row>
    <row r="85" spans="1:4" s="7" customFormat="1" x14ac:dyDescent="0.3">
      <c r="A85" s="6"/>
      <c r="B85" s="58"/>
      <c r="D85" s="10"/>
    </row>
    <row r="86" spans="1:4" s="7" customFormat="1" x14ac:dyDescent="0.3">
      <c r="A86" s="6"/>
      <c r="B86" s="58"/>
      <c r="D86" s="10"/>
    </row>
    <row r="87" spans="1:4" s="7" customFormat="1" x14ac:dyDescent="0.3">
      <c r="A87" s="6"/>
      <c r="B87" s="58"/>
      <c r="D87" s="10"/>
    </row>
    <row r="88" spans="1:4" s="7" customFormat="1" x14ac:dyDescent="0.3">
      <c r="A88" s="6"/>
      <c r="B88" s="58"/>
      <c r="D88" s="10"/>
    </row>
    <row r="89" spans="1:4" s="7" customFormat="1" x14ac:dyDescent="0.3">
      <c r="A89" s="6"/>
      <c r="B89" s="58"/>
      <c r="D89" s="10"/>
    </row>
    <row r="90" spans="1:4" s="7" customFormat="1" x14ac:dyDescent="0.3">
      <c r="A90" s="6"/>
      <c r="B90" s="58"/>
      <c r="D90" s="10"/>
    </row>
    <row r="91" spans="1:4" s="7" customFormat="1" x14ac:dyDescent="0.3">
      <c r="A91" s="6"/>
      <c r="B91" s="58"/>
      <c r="D91" s="10"/>
    </row>
    <row r="92" spans="1:4" s="7" customFormat="1" x14ac:dyDescent="0.3">
      <c r="A92" s="6"/>
      <c r="B92" s="58"/>
      <c r="D92" s="10"/>
    </row>
    <row r="93" spans="1:4" s="7" customFormat="1" x14ac:dyDescent="0.3">
      <c r="A93" s="6"/>
      <c r="B93" s="58"/>
      <c r="D93" s="10"/>
    </row>
    <row r="94" spans="1:4" s="7" customFormat="1" x14ac:dyDescent="0.3">
      <c r="A94" s="6"/>
      <c r="B94" s="58"/>
      <c r="D94" s="10"/>
    </row>
    <row r="95" spans="1:4" s="7" customFormat="1" x14ac:dyDescent="0.3">
      <c r="A95" s="6"/>
      <c r="B95" s="58"/>
      <c r="D95" s="10"/>
    </row>
    <row r="96" spans="1:4" s="7" customFormat="1" x14ac:dyDescent="0.3">
      <c r="A96" s="6"/>
      <c r="B96" s="58"/>
      <c r="D96" s="10"/>
    </row>
    <row r="97" spans="1:4" s="7" customFormat="1" x14ac:dyDescent="0.3">
      <c r="A97" s="6"/>
      <c r="B97" s="58"/>
      <c r="D97" s="10"/>
    </row>
    <row r="98" spans="1:4" s="7" customFormat="1" x14ac:dyDescent="0.3">
      <c r="A98" s="6"/>
      <c r="B98" s="58"/>
      <c r="D98" s="10"/>
    </row>
    <row r="99" spans="1:4" s="7" customFormat="1" x14ac:dyDescent="0.3">
      <c r="A99" s="6"/>
      <c r="B99" s="58"/>
      <c r="D99" s="10"/>
    </row>
    <row r="100" spans="1:4" s="7" customFormat="1" x14ac:dyDescent="0.3">
      <c r="A100" s="6"/>
      <c r="B100" s="58"/>
      <c r="D100" s="10"/>
    </row>
    <row r="101" spans="1:4" s="7" customFormat="1" x14ac:dyDescent="0.3">
      <c r="A101" s="6"/>
      <c r="B101" s="58"/>
      <c r="D101" s="10"/>
    </row>
    <row r="102" spans="1:4" s="7" customFormat="1" x14ac:dyDescent="0.3">
      <c r="A102" s="6"/>
      <c r="B102" s="58"/>
      <c r="D102" s="10"/>
    </row>
    <row r="103" spans="1:4" s="7" customFormat="1" x14ac:dyDescent="0.3">
      <c r="A103" s="6"/>
      <c r="B103" s="58"/>
      <c r="D103" s="10"/>
    </row>
    <row r="104" spans="1:4" s="7" customFormat="1" x14ac:dyDescent="0.3">
      <c r="A104" s="6"/>
      <c r="B104" s="58"/>
      <c r="D104" s="10"/>
    </row>
    <row r="105" spans="1:4" s="7" customFormat="1" x14ac:dyDescent="0.3">
      <c r="A105" s="6"/>
      <c r="B105" s="58"/>
      <c r="D105" s="10"/>
    </row>
    <row r="106" spans="1:4" s="7" customFormat="1" x14ac:dyDescent="0.3">
      <c r="A106" s="6"/>
      <c r="B106" s="58"/>
      <c r="D106" s="10"/>
    </row>
    <row r="107" spans="1:4" s="7" customFormat="1" x14ac:dyDescent="0.3">
      <c r="A107" s="6"/>
      <c r="B107" s="58"/>
      <c r="D107" s="10"/>
    </row>
    <row r="108" spans="1:4" s="7" customFormat="1" x14ac:dyDescent="0.3">
      <c r="A108" s="6"/>
      <c r="B108" s="58"/>
      <c r="D108" s="10"/>
    </row>
    <row r="109" spans="1:4" s="7" customFormat="1" x14ac:dyDescent="0.3">
      <c r="A109" s="6"/>
      <c r="B109" s="58"/>
      <c r="D109" s="10"/>
    </row>
    <row r="110" spans="1:4" s="7" customFormat="1" x14ac:dyDescent="0.3">
      <c r="A110" s="6"/>
      <c r="B110" s="58"/>
      <c r="D110" s="10"/>
    </row>
    <row r="111" spans="1:4" s="7" customFormat="1" x14ac:dyDescent="0.3">
      <c r="A111" s="6"/>
      <c r="B111" s="58"/>
      <c r="D111" s="10"/>
    </row>
    <row r="112" spans="1:4" s="7" customFormat="1" x14ac:dyDescent="0.3">
      <c r="A112" s="6"/>
      <c r="B112" s="58"/>
      <c r="D112" s="10"/>
    </row>
    <row r="113" spans="1:4" s="7" customFormat="1" x14ac:dyDescent="0.3">
      <c r="A113" s="6"/>
      <c r="B113" s="58"/>
      <c r="D113" s="10"/>
    </row>
    <row r="114" spans="1:4" s="7" customFormat="1" x14ac:dyDescent="0.3">
      <c r="A114" s="6"/>
      <c r="B114" s="58"/>
      <c r="D114" s="10"/>
    </row>
    <row r="115" spans="1:4" s="7" customFormat="1" x14ac:dyDescent="0.3">
      <c r="A115" s="6"/>
      <c r="B115" s="58"/>
      <c r="D115" s="10"/>
    </row>
    <row r="116" spans="1:4" s="7" customFormat="1" x14ac:dyDescent="0.3">
      <c r="A116" s="6"/>
      <c r="B116" s="58"/>
      <c r="D116" s="10"/>
    </row>
    <row r="117" spans="1:4" s="7" customFormat="1" x14ac:dyDescent="0.3">
      <c r="A117" s="6"/>
      <c r="B117" s="58"/>
      <c r="D117" s="10"/>
    </row>
    <row r="118" spans="1:4" s="7" customFormat="1" x14ac:dyDescent="0.3">
      <c r="A118" s="6"/>
      <c r="B118" s="58"/>
      <c r="D118" s="10"/>
    </row>
    <row r="119" spans="1:4" s="7" customFormat="1" x14ac:dyDescent="0.3">
      <c r="A119" s="6"/>
      <c r="B119" s="58"/>
      <c r="D119" s="10"/>
    </row>
    <row r="120" spans="1:4" s="7" customFormat="1" x14ac:dyDescent="0.3">
      <c r="A120" s="6"/>
      <c r="B120" s="58"/>
      <c r="D120" s="10"/>
    </row>
    <row r="121" spans="1:4" s="7" customFormat="1" x14ac:dyDescent="0.3">
      <c r="A121" s="6"/>
      <c r="B121" s="58"/>
      <c r="D121" s="10"/>
    </row>
    <row r="122" spans="1:4" s="7" customFormat="1" x14ac:dyDescent="0.3">
      <c r="A122" s="6"/>
      <c r="B122" s="58"/>
      <c r="D122" s="10"/>
    </row>
    <row r="123" spans="1:4" s="7" customFormat="1" x14ac:dyDescent="0.3">
      <c r="A123" s="6"/>
      <c r="B123" s="58"/>
      <c r="D123" s="10"/>
    </row>
    <row r="124" spans="1:4" s="7" customFormat="1" x14ac:dyDescent="0.3">
      <c r="A124" s="6"/>
      <c r="B124" s="58"/>
      <c r="D124" s="10"/>
    </row>
    <row r="125" spans="1:4" s="7" customFormat="1" x14ac:dyDescent="0.3">
      <c r="A125" s="6"/>
      <c r="B125" s="58"/>
      <c r="D125" s="10"/>
    </row>
    <row r="126" spans="1:4" s="7" customFormat="1" x14ac:dyDescent="0.3">
      <c r="A126" s="6"/>
      <c r="B126" s="58"/>
      <c r="D126" s="10"/>
    </row>
    <row r="127" spans="1:4" s="7" customFormat="1" x14ac:dyDescent="0.3">
      <c r="A127" s="6"/>
      <c r="B127" s="58"/>
      <c r="D127" s="10"/>
    </row>
    <row r="128" spans="1:4" s="7" customFormat="1" x14ac:dyDescent="0.3">
      <c r="A128" s="6"/>
      <c r="B128" s="58"/>
      <c r="D128" s="10"/>
    </row>
    <row r="129" spans="1:4" s="7" customFormat="1" x14ac:dyDescent="0.3">
      <c r="A129" s="6"/>
      <c r="B129" s="58"/>
      <c r="D129" s="10"/>
    </row>
    <row r="130" spans="1:4" s="7" customFormat="1" x14ac:dyDescent="0.3">
      <c r="A130" s="6"/>
      <c r="B130" s="58"/>
      <c r="D130" s="10"/>
    </row>
    <row r="131" spans="1:4" s="7" customFormat="1" x14ac:dyDescent="0.3">
      <c r="A131" s="6"/>
      <c r="B131" s="58"/>
      <c r="D131" s="10"/>
    </row>
    <row r="132" spans="1:4" s="7" customFormat="1" x14ac:dyDescent="0.3">
      <c r="A132" s="6"/>
      <c r="B132" s="58"/>
      <c r="D132" s="10"/>
    </row>
    <row r="133" spans="1:4" s="7" customFormat="1" x14ac:dyDescent="0.3">
      <c r="A133" s="6"/>
      <c r="B133" s="58"/>
      <c r="D133" s="10"/>
    </row>
    <row r="134" spans="1:4" s="7" customFormat="1" x14ac:dyDescent="0.3">
      <c r="A134" s="6"/>
      <c r="B134" s="58"/>
      <c r="D134" s="10"/>
    </row>
    <row r="135" spans="1:4" s="7" customFormat="1" x14ac:dyDescent="0.3">
      <c r="A135" s="6"/>
      <c r="B135" s="58"/>
      <c r="D135" s="10"/>
    </row>
    <row r="136" spans="1:4" s="7" customFormat="1" x14ac:dyDescent="0.3">
      <c r="A136" s="6"/>
      <c r="B136" s="58"/>
      <c r="D136" s="10"/>
    </row>
    <row r="137" spans="1:4" s="7" customFormat="1" x14ac:dyDescent="0.3">
      <c r="A137" s="6"/>
      <c r="B137" s="58"/>
      <c r="D137" s="10"/>
    </row>
    <row r="138" spans="1:4" s="7" customFormat="1" x14ac:dyDescent="0.3">
      <c r="A138" s="6"/>
      <c r="B138" s="58"/>
      <c r="D138" s="10"/>
    </row>
    <row r="139" spans="1:4" s="7" customFormat="1" x14ac:dyDescent="0.3">
      <c r="A139" s="6"/>
      <c r="B139" s="58"/>
      <c r="D139" s="10"/>
    </row>
    <row r="140" spans="1:4" s="7" customFormat="1" x14ac:dyDescent="0.3">
      <c r="A140" s="6"/>
      <c r="B140" s="58"/>
      <c r="D140" s="10"/>
    </row>
    <row r="141" spans="1:4" s="7" customFormat="1" x14ac:dyDescent="0.3">
      <c r="A141" s="6"/>
      <c r="B141" s="58"/>
      <c r="D141" s="10"/>
    </row>
    <row r="142" spans="1:4" s="7" customFormat="1" x14ac:dyDescent="0.3">
      <c r="A142" s="6"/>
      <c r="B142" s="58"/>
      <c r="D142" s="10"/>
    </row>
    <row r="143" spans="1:4" s="7" customFormat="1" x14ac:dyDescent="0.3">
      <c r="A143" s="6"/>
      <c r="B143" s="58"/>
      <c r="D143" s="10"/>
    </row>
    <row r="144" spans="1:4" s="7" customFormat="1" x14ac:dyDescent="0.3">
      <c r="A144" s="6"/>
      <c r="B144" s="58"/>
      <c r="D144" s="10"/>
    </row>
    <row r="145" spans="1:4" s="7" customFormat="1" x14ac:dyDescent="0.3">
      <c r="A145" s="6"/>
      <c r="B145" s="58"/>
      <c r="D145" s="10"/>
    </row>
    <row r="146" spans="1:4" s="7" customFormat="1" x14ac:dyDescent="0.3">
      <c r="A146" s="6"/>
      <c r="B146" s="58"/>
      <c r="D146" s="10"/>
    </row>
    <row r="147" spans="1:4" s="7" customFormat="1" x14ac:dyDescent="0.3">
      <c r="A147" s="6"/>
      <c r="B147" s="58"/>
      <c r="D147" s="10"/>
    </row>
    <row r="148" spans="1:4" s="7" customFormat="1" x14ac:dyDescent="0.3">
      <c r="A148" s="6"/>
      <c r="B148" s="58"/>
      <c r="D148" s="10"/>
    </row>
    <row r="149" spans="1:4" s="7" customFormat="1" x14ac:dyDescent="0.3">
      <c r="A149" s="6"/>
      <c r="B149" s="58"/>
      <c r="D149" s="10"/>
    </row>
    <row r="150" spans="1:4" s="7" customFormat="1" x14ac:dyDescent="0.3">
      <c r="A150" s="6"/>
      <c r="B150" s="58"/>
      <c r="D150" s="10"/>
    </row>
  </sheetData>
  <mergeCells count="6">
    <mergeCell ref="A1:D1"/>
    <mergeCell ref="A3:A4"/>
    <mergeCell ref="B3:B4"/>
    <mergeCell ref="C3:C4"/>
    <mergeCell ref="A2:C2"/>
    <mergeCell ref="D3:D4"/>
  </mergeCells>
  <printOptions horizontalCentered="1"/>
  <pageMargins left="0.19685039370078741" right="3.937007874015748E-2" top="7.874015748031496E-2" bottom="0.19685039370078741" header="0.31496062992125984" footer="0.31496062992125984"/>
  <pageSetup paperSize="9" scale="60" orientation="landscape" r:id="rId1"/>
  <headerFooter alignWithMargins="0">
    <oddFooter>&amp;C&amp;F&amp;RPage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09-10</vt:lpstr>
      <vt:lpstr>10-11</vt:lpstr>
      <vt:lpstr>11-12</vt:lpstr>
      <vt:lpstr>Full Details</vt:lpstr>
      <vt:lpstr>Sheet2</vt:lpstr>
      <vt:lpstr>Sheet1</vt:lpstr>
      <vt:lpstr>Sheet3</vt:lpstr>
      <vt:lpstr>Sheet4</vt:lpstr>
      <vt:lpstr>2014-15</vt:lpstr>
      <vt:lpstr>2011-12 under progress</vt:lpstr>
      <vt:lpstr>2012-13 Under Progress</vt:lpstr>
      <vt:lpstr>2013-14 Under progress</vt:lpstr>
      <vt:lpstr>2015-16</vt:lpstr>
      <vt:lpstr>2016-17</vt:lpstr>
      <vt:lpstr>2017-18</vt:lpstr>
      <vt:lpstr>Cheque Issued Details</vt:lpstr>
      <vt:lpstr>Sheet6</vt:lpstr>
      <vt:lpstr>Sheet7</vt:lpstr>
      <vt:lpstr>Sheet5</vt:lpstr>
      <vt:lpstr>2013-14</vt:lpstr>
      <vt:lpstr>Sheet8</vt:lpstr>
      <vt:lpstr>'2014-15'!Print_Titles</vt:lpstr>
      <vt:lpstr>'2015-16'!Print_Titles</vt:lpstr>
      <vt:lpstr>'2016-17'!Print_Titles</vt:lpstr>
      <vt:lpstr>'2017-18'!Print_Titles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Archana</cp:lastModifiedBy>
  <cp:lastPrinted>2018-06-20T11:43:25Z</cp:lastPrinted>
  <dcterms:created xsi:type="dcterms:W3CDTF">2012-04-12T08:36:46Z</dcterms:created>
  <dcterms:modified xsi:type="dcterms:W3CDTF">2019-04-02T12:33:44Z</dcterms:modified>
</cp:coreProperties>
</file>